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0185" windowHeight="5670" tabRatio="842" activeTab="4"/>
  </bookViews>
  <sheets>
    <sheet name="Car Calculator" sheetId="1" r:id="rId1"/>
    <sheet name="School Calculator" sheetId="2" r:id="rId2"/>
    <sheet name="Retirement Calculator" sheetId="3" r:id="rId3"/>
    <sheet name="_SSC" sheetId="4" state="veryHidden" r:id="rId4"/>
    <sheet name="Disability Calculator" sheetId="5" r:id="rId5"/>
    <sheet name="Critical Ill &amp; Life Calculator" sheetId="6" r:id="rId6"/>
    <sheet name="Budget" sheetId="7" r:id="rId7"/>
    <sheet name="House Down Payment" sheetId="8" r:id="rId8"/>
    <sheet name="Vacation Calculator" sheetId="9" r:id="rId9"/>
  </sheets>
  <definedNames>
    <definedName name="_Ctrl_1" hidden="1">'Car Calculator'!$H$14</definedName>
    <definedName name="_Ctrl_2" hidden="1">'Car Calculator'!$J$11</definedName>
    <definedName name="_Ctrl_3" hidden="1">'Car Calculator'!$J$12</definedName>
    <definedName name="_Ctrl_5" hidden="1">'Car Calculator'!$K$30</definedName>
    <definedName name="_Ctrl_6" hidden="1">'Car Calculator'!$H$16</definedName>
    <definedName name="_Ctrl_7" hidden="1">'Car Calculator'!$H$12</definedName>
    <definedName name="_Ctrl_8" hidden="1">'Car Calculator'!$H$18</definedName>
    <definedName name="_Ctrl_9" hidden="1">'Car Calculator'!#REF!</definedName>
    <definedName name="_inputcolorcell" hidden="1">'Car Calculator'!$K$30</definedName>
  </definedNames>
  <calcPr calcId="145621"/>
</workbook>
</file>

<file path=xl/calcChain.xml><?xml version="1.0" encoding="utf-8"?>
<calcChain xmlns="http://schemas.openxmlformats.org/spreadsheetml/2006/main">
  <c r="D22" i="9" l="1"/>
  <c r="J21" i="9"/>
  <c r="J18" i="9"/>
  <c r="J14" i="9"/>
  <c r="J20" i="9" s="1"/>
  <c r="J23" i="9" s="1"/>
  <c r="J25" i="9" l="1"/>
  <c r="J22" i="8" l="1"/>
  <c r="J21" i="8"/>
  <c r="J24" i="8" s="1"/>
  <c r="D19" i="8"/>
  <c r="D24" i="8" s="1"/>
  <c r="J26" i="8" s="1"/>
  <c r="J18" i="8"/>
  <c r="J14" i="8"/>
  <c r="A123" i="7" l="1"/>
  <c r="AV113" i="7"/>
  <c r="AU113" i="7"/>
  <c r="AT113" i="7"/>
  <c r="AR113" i="7"/>
  <c r="AQ113" i="7"/>
  <c r="AP113" i="7"/>
  <c r="AN113" i="7"/>
  <c r="AM113" i="7"/>
  <c r="AL113" i="7"/>
  <c r="AJ113" i="7"/>
  <c r="AI113" i="7"/>
  <c r="AH113" i="7"/>
  <c r="AF113" i="7"/>
  <c r="AE113" i="7"/>
  <c r="AD113" i="7"/>
  <c r="AB113" i="7"/>
  <c r="AA113" i="7"/>
  <c r="Z113" i="7"/>
  <c r="X113" i="7"/>
  <c r="W113" i="7"/>
  <c r="V113" i="7"/>
  <c r="T113" i="7"/>
  <c r="S113" i="7"/>
  <c r="R113" i="7"/>
  <c r="P113" i="7"/>
  <c r="O113" i="7"/>
  <c r="N113" i="7"/>
  <c r="L113" i="7"/>
  <c r="K113" i="7"/>
  <c r="J113" i="7"/>
  <c r="H113" i="7"/>
  <c r="G113" i="7"/>
  <c r="F113" i="7"/>
  <c r="D113" i="7"/>
  <c r="C113" i="7"/>
  <c r="B113" i="7"/>
  <c r="AZ112" i="7"/>
  <c r="AY112" i="7"/>
  <c r="AX112" i="7"/>
  <c r="AW112" i="7"/>
  <c r="BA112" i="7" s="1"/>
  <c r="AS112" i="7"/>
  <c r="AO112" i="7"/>
  <c r="AK112" i="7"/>
  <c r="AG112" i="7"/>
  <c r="AC112" i="7"/>
  <c r="Y112" i="7"/>
  <c r="U112" i="7"/>
  <c r="Q112" i="7"/>
  <c r="M112" i="7"/>
  <c r="I112" i="7"/>
  <c r="E112" i="7"/>
  <c r="AZ111" i="7"/>
  <c r="AY111" i="7"/>
  <c r="AX111" i="7"/>
  <c r="AW111" i="7"/>
  <c r="BA111" i="7" s="1"/>
  <c r="AS111" i="7"/>
  <c r="AO111" i="7"/>
  <c r="AK111" i="7"/>
  <c r="AG111" i="7"/>
  <c r="AC111" i="7"/>
  <c r="Y111" i="7"/>
  <c r="U111" i="7"/>
  <c r="Q111" i="7"/>
  <c r="M111" i="7"/>
  <c r="I111" i="7"/>
  <c r="E111" i="7"/>
  <c r="AZ110" i="7"/>
  <c r="AY110" i="7"/>
  <c r="AX110" i="7"/>
  <c r="AW110" i="7"/>
  <c r="BA110" i="7" s="1"/>
  <c r="AS110" i="7"/>
  <c r="AO110" i="7"/>
  <c r="AK110" i="7"/>
  <c r="AG110" i="7"/>
  <c r="AC110" i="7"/>
  <c r="Y110" i="7"/>
  <c r="U110" i="7"/>
  <c r="Q110" i="7"/>
  <c r="M110" i="7"/>
  <c r="I110" i="7"/>
  <c r="E110" i="7"/>
  <c r="AZ109" i="7"/>
  <c r="AY109" i="7"/>
  <c r="AX109" i="7"/>
  <c r="AW109" i="7"/>
  <c r="BA109" i="7" s="1"/>
  <c r="AS109" i="7"/>
  <c r="AO109" i="7"/>
  <c r="AK109" i="7"/>
  <c r="AG109" i="7"/>
  <c r="AC109" i="7"/>
  <c r="Y109" i="7"/>
  <c r="U109" i="7"/>
  <c r="Q109" i="7"/>
  <c r="M109" i="7"/>
  <c r="I109" i="7"/>
  <c r="E109" i="7"/>
  <c r="AZ108" i="7"/>
  <c r="AY108" i="7"/>
  <c r="AX108" i="7"/>
  <c r="AW108" i="7"/>
  <c r="BA108" i="7" s="1"/>
  <c r="AS108" i="7"/>
  <c r="AO108" i="7"/>
  <c r="AK108" i="7"/>
  <c r="AG108" i="7"/>
  <c r="AC108" i="7"/>
  <c r="Y108" i="7"/>
  <c r="U108" i="7"/>
  <c r="Q108" i="7"/>
  <c r="M108" i="7"/>
  <c r="I108" i="7"/>
  <c r="E108" i="7"/>
  <c r="AZ107" i="7"/>
  <c r="AY107" i="7"/>
  <c r="AX107" i="7"/>
  <c r="AW107" i="7"/>
  <c r="BA107" i="7" s="1"/>
  <c r="AS107" i="7"/>
  <c r="AO107" i="7"/>
  <c r="AK107" i="7"/>
  <c r="AG107" i="7"/>
  <c r="AC107" i="7"/>
  <c r="Y107" i="7"/>
  <c r="U107" i="7"/>
  <c r="Q107" i="7"/>
  <c r="M107" i="7"/>
  <c r="I107" i="7"/>
  <c r="E107" i="7"/>
  <c r="AZ106" i="7"/>
  <c r="AY106" i="7"/>
  <c r="AX106" i="7"/>
  <c r="AW106" i="7"/>
  <c r="BA106" i="7" s="1"/>
  <c r="AS106" i="7"/>
  <c r="AO106" i="7"/>
  <c r="AK106" i="7"/>
  <c r="AG106" i="7"/>
  <c r="AC106" i="7"/>
  <c r="Y106" i="7"/>
  <c r="U106" i="7"/>
  <c r="Q106" i="7"/>
  <c r="M106" i="7"/>
  <c r="I106" i="7"/>
  <c r="E106" i="7"/>
  <c r="AZ105" i="7"/>
  <c r="AY105" i="7"/>
  <c r="AX105" i="7"/>
  <c r="AW105" i="7"/>
  <c r="BA105" i="7" s="1"/>
  <c r="AS105" i="7"/>
  <c r="AO105" i="7"/>
  <c r="AK105" i="7"/>
  <c r="AG105" i="7"/>
  <c r="AC105" i="7"/>
  <c r="Y105" i="7"/>
  <c r="U105" i="7"/>
  <c r="Q105" i="7"/>
  <c r="M105" i="7"/>
  <c r="I105" i="7"/>
  <c r="E105" i="7"/>
  <c r="AZ104" i="7"/>
  <c r="AY104" i="7"/>
  <c r="AX104" i="7"/>
  <c r="AW104" i="7"/>
  <c r="BA104" i="7" s="1"/>
  <c r="AS104" i="7"/>
  <c r="AO104" i="7"/>
  <c r="AK104" i="7"/>
  <c r="AG104" i="7"/>
  <c r="AC104" i="7"/>
  <c r="Y104" i="7"/>
  <c r="U104" i="7"/>
  <c r="Q104" i="7"/>
  <c r="M104" i="7"/>
  <c r="I104" i="7"/>
  <c r="E104" i="7"/>
  <c r="AZ103" i="7"/>
  <c r="AY103" i="7"/>
  <c r="AX103" i="7"/>
  <c r="AW103" i="7"/>
  <c r="BA103" i="7" s="1"/>
  <c r="AS103" i="7"/>
  <c r="AO103" i="7"/>
  <c r="AK103" i="7"/>
  <c r="AG103" i="7"/>
  <c r="AC103" i="7"/>
  <c r="Y103" i="7"/>
  <c r="U103" i="7"/>
  <c r="Q103" i="7"/>
  <c r="M103" i="7"/>
  <c r="I103" i="7"/>
  <c r="E103" i="7"/>
  <c r="AZ102" i="7"/>
  <c r="AY102" i="7"/>
  <c r="AX102" i="7"/>
  <c r="AW102" i="7"/>
  <c r="BA102" i="7" s="1"/>
  <c r="AS102" i="7"/>
  <c r="AO102" i="7"/>
  <c r="AK102" i="7"/>
  <c r="AG102" i="7"/>
  <c r="AC102" i="7"/>
  <c r="Y102" i="7"/>
  <c r="U102" i="7"/>
  <c r="Q102" i="7"/>
  <c r="M102" i="7"/>
  <c r="I102" i="7"/>
  <c r="E102" i="7"/>
  <c r="AZ100" i="7"/>
  <c r="AY100" i="7"/>
  <c r="AX100" i="7"/>
  <c r="AW100" i="7"/>
  <c r="BA100" i="7" s="1"/>
  <c r="AS100" i="7"/>
  <c r="AO100" i="7"/>
  <c r="AK100" i="7"/>
  <c r="AG100" i="7"/>
  <c r="AC100" i="7"/>
  <c r="Y100" i="7"/>
  <c r="U100" i="7"/>
  <c r="Q100" i="7"/>
  <c r="M100" i="7"/>
  <c r="I100" i="7"/>
  <c r="E100" i="7"/>
  <c r="AZ99" i="7"/>
  <c r="AY99" i="7"/>
  <c r="AX99" i="7"/>
  <c r="AW99" i="7"/>
  <c r="BA99" i="7" s="1"/>
  <c r="AS99" i="7"/>
  <c r="AO99" i="7"/>
  <c r="AK99" i="7"/>
  <c r="AG99" i="7"/>
  <c r="AC99" i="7"/>
  <c r="Y99" i="7"/>
  <c r="U99" i="7"/>
  <c r="Q99" i="7"/>
  <c r="M99" i="7"/>
  <c r="I99" i="7"/>
  <c r="E99" i="7"/>
  <c r="AZ97" i="7"/>
  <c r="AY97" i="7"/>
  <c r="AX97" i="7"/>
  <c r="AW97" i="7"/>
  <c r="BA97" i="7" s="1"/>
  <c r="AS97" i="7"/>
  <c r="AO97" i="7"/>
  <c r="AK97" i="7"/>
  <c r="AG97" i="7"/>
  <c r="AC97" i="7"/>
  <c r="Y97" i="7"/>
  <c r="U97" i="7"/>
  <c r="Q97" i="7"/>
  <c r="M97" i="7"/>
  <c r="I97" i="7"/>
  <c r="E97" i="7"/>
  <c r="AZ96" i="7"/>
  <c r="AY96" i="7"/>
  <c r="AX96" i="7"/>
  <c r="AW96" i="7"/>
  <c r="BA96" i="7" s="1"/>
  <c r="AS96" i="7"/>
  <c r="AO96" i="7"/>
  <c r="AK96" i="7"/>
  <c r="AG96" i="7"/>
  <c r="AC96" i="7"/>
  <c r="Y96" i="7"/>
  <c r="U96" i="7"/>
  <c r="Q96" i="7"/>
  <c r="M96" i="7"/>
  <c r="I96" i="7"/>
  <c r="E96" i="7"/>
  <c r="AZ95" i="7"/>
  <c r="AY95" i="7"/>
  <c r="AX95" i="7"/>
  <c r="AW95" i="7"/>
  <c r="BA95" i="7" s="1"/>
  <c r="AS95" i="7"/>
  <c r="AO95" i="7"/>
  <c r="AK95" i="7"/>
  <c r="AG95" i="7"/>
  <c r="AC95" i="7"/>
  <c r="Y95" i="7"/>
  <c r="U95" i="7"/>
  <c r="Q95" i="7"/>
  <c r="M95" i="7"/>
  <c r="I95" i="7"/>
  <c r="E95" i="7"/>
  <c r="AZ94" i="7"/>
  <c r="AY94" i="7"/>
  <c r="AX94" i="7"/>
  <c r="AW94" i="7"/>
  <c r="BA94" i="7" s="1"/>
  <c r="AS94" i="7"/>
  <c r="AO94" i="7"/>
  <c r="AK94" i="7"/>
  <c r="AG94" i="7"/>
  <c r="AC94" i="7"/>
  <c r="Y94" i="7"/>
  <c r="U94" i="7"/>
  <c r="Q94" i="7"/>
  <c r="M94" i="7"/>
  <c r="I94" i="7"/>
  <c r="E94" i="7"/>
  <c r="AZ93" i="7"/>
  <c r="AZ113" i="7" s="1"/>
  <c r="AY93" i="7"/>
  <c r="AY113" i="7" s="1"/>
  <c r="AX93" i="7"/>
  <c r="AX113" i="7" s="1"/>
  <c r="AW93" i="7"/>
  <c r="BA93" i="7" s="1"/>
  <c r="AS93" i="7"/>
  <c r="AO93" i="7"/>
  <c r="AK93" i="7"/>
  <c r="AG93" i="7"/>
  <c r="AC93" i="7"/>
  <c r="Y93" i="7"/>
  <c r="U93" i="7"/>
  <c r="Q93" i="7"/>
  <c r="M93" i="7"/>
  <c r="I93" i="7"/>
  <c r="E93" i="7"/>
  <c r="AZ91" i="7"/>
  <c r="AY91" i="7"/>
  <c r="AX91" i="7"/>
  <c r="AW91" i="7"/>
  <c r="BA91" i="7" s="1"/>
  <c r="AS91" i="7"/>
  <c r="AO91" i="7"/>
  <c r="AK91" i="7"/>
  <c r="AG91" i="7"/>
  <c r="AC91" i="7"/>
  <c r="Y91" i="7"/>
  <c r="U91" i="7"/>
  <c r="Q91" i="7"/>
  <c r="M91" i="7"/>
  <c r="I91" i="7"/>
  <c r="E91" i="7"/>
  <c r="AZ90" i="7"/>
  <c r="AY90" i="7"/>
  <c r="AX90" i="7"/>
  <c r="AW90" i="7"/>
  <c r="BA90" i="7" s="1"/>
  <c r="AS90" i="7"/>
  <c r="AO90" i="7"/>
  <c r="AK90" i="7"/>
  <c r="AG90" i="7"/>
  <c r="AC90" i="7"/>
  <c r="Y90" i="7"/>
  <c r="U90" i="7"/>
  <c r="Q90" i="7"/>
  <c r="M90" i="7"/>
  <c r="I90" i="7"/>
  <c r="E90" i="7"/>
  <c r="AZ89" i="7"/>
  <c r="AY89" i="7"/>
  <c r="AX89" i="7"/>
  <c r="AW89" i="7"/>
  <c r="BA89" i="7" s="1"/>
  <c r="AS89" i="7"/>
  <c r="AO89" i="7"/>
  <c r="AK89" i="7"/>
  <c r="AG89" i="7"/>
  <c r="AC89" i="7"/>
  <c r="Y89" i="7"/>
  <c r="U89" i="7"/>
  <c r="Q89" i="7"/>
  <c r="M89" i="7"/>
  <c r="I89" i="7"/>
  <c r="E89" i="7"/>
  <c r="AZ88" i="7"/>
  <c r="AY88" i="7"/>
  <c r="AX88" i="7"/>
  <c r="AW88" i="7"/>
  <c r="BA88" i="7" s="1"/>
  <c r="AS88" i="7"/>
  <c r="AO88" i="7"/>
  <c r="AK88" i="7"/>
  <c r="AG88" i="7"/>
  <c r="AC88" i="7"/>
  <c r="Y88" i="7"/>
  <c r="U88" i="7"/>
  <c r="Q88" i="7"/>
  <c r="M88" i="7"/>
  <c r="I88" i="7"/>
  <c r="E88" i="7"/>
  <c r="AZ87" i="7"/>
  <c r="AY87" i="7"/>
  <c r="AX87" i="7"/>
  <c r="AW87" i="7"/>
  <c r="BA87" i="7" s="1"/>
  <c r="AS87" i="7"/>
  <c r="AO87" i="7"/>
  <c r="AK87" i="7"/>
  <c r="AG87" i="7"/>
  <c r="AC87" i="7"/>
  <c r="Y87" i="7"/>
  <c r="U87" i="7"/>
  <c r="Q87" i="7"/>
  <c r="M87" i="7"/>
  <c r="I87" i="7"/>
  <c r="E87" i="7"/>
  <c r="AZ86" i="7"/>
  <c r="AY86" i="7"/>
  <c r="AX86" i="7"/>
  <c r="AW86" i="7"/>
  <c r="BA86" i="7" s="1"/>
  <c r="AS86" i="7"/>
  <c r="AO86" i="7"/>
  <c r="AK86" i="7"/>
  <c r="AG86" i="7"/>
  <c r="AC86" i="7"/>
  <c r="Y86" i="7"/>
  <c r="U86" i="7"/>
  <c r="Q86" i="7"/>
  <c r="M86" i="7"/>
  <c r="I86" i="7"/>
  <c r="E86" i="7"/>
  <c r="AZ85" i="7"/>
  <c r="AY85" i="7"/>
  <c r="AX85" i="7"/>
  <c r="AW85" i="7"/>
  <c r="BA85" i="7" s="1"/>
  <c r="AS85" i="7"/>
  <c r="AO85" i="7"/>
  <c r="AK85" i="7"/>
  <c r="AG85" i="7"/>
  <c r="AC85" i="7"/>
  <c r="Y85" i="7"/>
  <c r="U85" i="7"/>
  <c r="Q85" i="7"/>
  <c r="M85" i="7"/>
  <c r="I85" i="7"/>
  <c r="E85" i="7"/>
  <c r="AZ84" i="7"/>
  <c r="AY84" i="7"/>
  <c r="AX84" i="7"/>
  <c r="AW84" i="7"/>
  <c r="BA84" i="7" s="1"/>
  <c r="AS84" i="7"/>
  <c r="AO84" i="7"/>
  <c r="AK84" i="7"/>
  <c r="AG84" i="7"/>
  <c r="AC84" i="7"/>
  <c r="Y84" i="7"/>
  <c r="U84" i="7"/>
  <c r="Q84" i="7"/>
  <c r="M84" i="7"/>
  <c r="I84" i="7"/>
  <c r="E84" i="7"/>
  <c r="AZ83" i="7"/>
  <c r="AY83" i="7"/>
  <c r="AX83" i="7"/>
  <c r="AW83" i="7"/>
  <c r="BA83" i="7" s="1"/>
  <c r="AS83" i="7"/>
  <c r="AO83" i="7"/>
  <c r="AK83" i="7"/>
  <c r="AG83" i="7"/>
  <c r="AC83" i="7"/>
  <c r="Y83" i="7"/>
  <c r="U83" i="7"/>
  <c r="Q83" i="7"/>
  <c r="M83" i="7"/>
  <c r="I83" i="7"/>
  <c r="E83" i="7"/>
  <c r="AZ82" i="7"/>
  <c r="AY82" i="7"/>
  <c r="AX82" i="7"/>
  <c r="AW82" i="7"/>
  <c r="BA82" i="7" s="1"/>
  <c r="AS82" i="7"/>
  <c r="AO82" i="7"/>
  <c r="AK82" i="7"/>
  <c r="AG82" i="7"/>
  <c r="AC82" i="7"/>
  <c r="Y82" i="7"/>
  <c r="U82" i="7"/>
  <c r="Q82" i="7"/>
  <c r="M82" i="7"/>
  <c r="I82" i="7"/>
  <c r="E82" i="7"/>
  <c r="AZ81" i="7"/>
  <c r="AY81" i="7"/>
  <c r="AX81" i="7"/>
  <c r="AW81" i="7"/>
  <c r="BA81" i="7" s="1"/>
  <c r="AS81" i="7"/>
  <c r="AO81" i="7"/>
  <c r="AK81" i="7"/>
  <c r="AG81" i="7"/>
  <c r="AC81" i="7"/>
  <c r="Y81" i="7"/>
  <c r="U81" i="7"/>
  <c r="Q81" i="7"/>
  <c r="M81" i="7"/>
  <c r="I81" i="7"/>
  <c r="E81" i="7"/>
  <c r="AZ80" i="7"/>
  <c r="AY80" i="7"/>
  <c r="AX80" i="7"/>
  <c r="AW80" i="7"/>
  <c r="AS80" i="7"/>
  <c r="AO80" i="7"/>
  <c r="AK80" i="7"/>
  <c r="AG80" i="7"/>
  <c r="AC80" i="7"/>
  <c r="Y80" i="7"/>
  <c r="U80" i="7"/>
  <c r="Q80" i="7"/>
  <c r="M80" i="7"/>
  <c r="I80" i="7"/>
  <c r="E80" i="7"/>
  <c r="AZ79" i="7"/>
  <c r="AY79" i="7"/>
  <c r="AX79" i="7"/>
  <c r="AW79" i="7"/>
  <c r="BA79" i="7" s="1"/>
  <c r="AS79" i="7"/>
  <c r="AO79" i="7"/>
  <c r="AK79" i="7"/>
  <c r="AG79" i="7"/>
  <c r="AC79" i="7"/>
  <c r="Y79" i="7"/>
  <c r="U79" i="7"/>
  <c r="Q79" i="7"/>
  <c r="M79" i="7"/>
  <c r="I79" i="7"/>
  <c r="E79" i="7"/>
  <c r="AZ78" i="7"/>
  <c r="AY78" i="7"/>
  <c r="AX78" i="7"/>
  <c r="AW78" i="7"/>
  <c r="AS78" i="7"/>
  <c r="AO78" i="7"/>
  <c r="AK78" i="7"/>
  <c r="AG78" i="7"/>
  <c r="AC78" i="7"/>
  <c r="Y78" i="7"/>
  <c r="U78" i="7"/>
  <c r="Q78" i="7"/>
  <c r="M78" i="7"/>
  <c r="I78" i="7"/>
  <c r="E78" i="7"/>
  <c r="AZ77" i="7"/>
  <c r="AY77" i="7"/>
  <c r="AX77" i="7"/>
  <c r="AW77" i="7"/>
  <c r="BA77" i="7" s="1"/>
  <c r="AS77" i="7"/>
  <c r="AO77" i="7"/>
  <c r="AK77" i="7"/>
  <c r="AG77" i="7"/>
  <c r="AC77" i="7"/>
  <c r="Y77" i="7"/>
  <c r="U77" i="7"/>
  <c r="Q77" i="7"/>
  <c r="M77" i="7"/>
  <c r="I77" i="7"/>
  <c r="E77" i="7"/>
  <c r="AZ76" i="7"/>
  <c r="AY76" i="7"/>
  <c r="AX76" i="7"/>
  <c r="AW76" i="7"/>
  <c r="AS76" i="7"/>
  <c r="AO76" i="7"/>
  <c r="AK76" i="7"/>
  <c r="AG76" i="7"/>
  <c r="AC76" i="7"/>
  <c r="Y76" i="7"/>
  <c r="U76" i="7"/>
  <c r="Q76" i="7"/>
  <c r="M76" i="7"/>
  <c r="I76" i="7"/>
  <c r="E76" i="7"/>
  <c r="AZ74" i="7"/>
  <c r="AY74" i="7"/>
  <c r="AX74" i="7"/>
  <c r="AW74" i="7"/>
  <c r="BA74" i="7" s="1"/>
  <c r="AS74" i="7"/>
  <c r="AO74" i="7"/>
  <c r="AK74" i="7"/>
  <c r="AG74" i="7"/>
  <c r="AC74" i="7"/>
  <c r="Y74" i="7"/>
  <c r="U74" i="7"/>
  <c r="Q74" i="7"/>
  <c r="M74" i="7"/>
  <c r="I74" i="7"/>
  <c r="E74" i="7"/>
  <c r="AZ73" i="7"/>
  <c r="AY73" i="7"/>
  <c r="AX73" i="7"/>
  <c r="AW73" i="7"/>
  <c r="AS73" i="7"/>
  <c r="AO73" i="7"/>
  <c r="AK73" i="7"/>
  <c r="AG73" i="7"/>
  <c r="AC73" i="7"/>
  <c r="Y73" i="7"/>
  <c r="U73" i="7"/>
  <c r="Q73" i="7"/>
  <c r="M73" i="7"/>
  <c r="I73" i="7"/>
  <c r="E73" i="7"/>
  <c r="AZ72" i="7"/>
  <c r="AY72" i="7"/>
  <c r="AX72" i="7"/>
  <c r="AW72" i="7"/>
  <c r="AS72" i="7"/>
  <c r="AO72" i="7"/>
  <c r="AK72" i="7"/>
  <c r="AG72" i="7"/>
  <c r="AC72" i="7"/>
  <c r="Y72" i="7"/>
  <c r="U72" i="7"/>
  <c r="Q72" i="7"/>
  <c r="M72" i="7"/>
  <c r="I72" i="7"/>
  <c r="E72" i="7"/>
  <c r="AZ71" i="7"/>
  <c r="AY71" i="7"/>
  <c r="AX71" i="7"/>
  <c r="AW71" i="7"/>
  <c r="AS71" i="7"/>
  <c r="AO71" i="7"/>
  <c r="AK71" i="7"/>
  <c r="AG71" i="7"/>
  <c r="AC71" i="7"/>
  <c r="Y71" i="7"/>
  <c r="U71" i="7"/>
  <c r="Q71" i="7"/>
  <c r="M71" i="7"/>
  <c r="I71" i="7"/>
  <c r="E71" i="7"/>
  <c r="AZ70" i="7"/>
  <c r="AY70" i="7"/>
  <c r="AX70" i="7"/>
  <c r="AW70" i="7"/>
  <c r="AS70" i="7"/>
  <c r="AO70" i="7"/>
  <c r="AK70" i="7"/>
  <c r="AG70" i="7"/>
  <c r="AC70" i="7"/>
  <c r="Y70" i="7"/>
  <c r="U70" i="7"/>
  <c r="Q70" i="7"/>
  <c r="M70" i="7"/>
  <c r="I70" i="7"/>
  <c r="E70" i="7"/>
  <c r="AZ69" i="7"/>
  <c r="AY69" i="7"/>
  <c r="AX69" i="7"/>
  <c r="AW69" i="7"/>
  <c r="AS69" i="7"/>
  <c r="AO69" i="7"/>
  <c r="AK69" i="7"/>
  <c r="AG69" i="7"/>
  <c r="AC69" i="7"/>
  <c r="Y69" i="7"/>
  <c r="U69" i="7"/>
  <c r="Q69" i="7"/>
  <c r="M69" i="7"/>
  <c r="I69" i="7"/>
  <c r="E69" i="7"/>
  <c r="AZ68" i="7"/>
  <c r="AY68" i="7"/>
  <c r="AX68" i="7"/>
  <c r="AW68" i="7"/>
  <c r="AS68" i="7"/>
  <c r="AO68" i="7"/>
  <c r="AK68" i="7"/>
  <c r="AG68" i="7"/>
  <c r="AC68" i="7"/>
  <c r="Y68" i="7"/>
  <c r="U68" i="7"/>
  <c r="Q68" i="7"/>
  <c r="M68" i="7"/>
  <c r="I68" i="7"/>
  <c r="E68" i="7"/>
  <c r="AZ67" i="7"/>
  <c r="AY67" i="7"/>
  <c r="AX67" i="7"/>
  <c r="AW67" i="7"/>
  <c r="AS67" i="7"/>
  <c r="AO67" i="7"/>
  <c r="AK67" i="7"/>
  <c r="AG67" i="7"/>
  <c r="AC67" i="7"/>
  <c r="Y67" i="7"/>
  <c r="U67" i="7"/>
  <c r="Q67" i="7"/>
  <c r="M67" i="7"/>
  <c r="I67" i="7"/>
  <c r="E67" i="7"/>
  <c r="AZ66" i="7"/>
  <c r="AY66" i="7"/>
  <c r="AX66" i="7"/>
  <c r="AW66" i="7"/>
  <c r="BA66" i="7" s="1"/>
  <c r="AS66" i="7"/>
  <c r="AO66" i="7"/>
  <c r="AK66" i="7"/>
  <c r="AG66" i="7"/>
  <c r="AC66" i="7"/>
  <c r="Y66" i="7"/>
  <c r="U66" i="7"/>
  <c r="Q66" i="7"/>
  <c r="M66" i="7"/>
  <c r="I66" i="7"/>
  <c r="E66" i="7"/>
  <c r="AZ64" i="7"/>
  <c r="AY64" i="7"/>
  <c r="AX64" i="7"/>
  <c r="AW64" i="7"/>
  <c r="AS64" i="7"/>
  <c r="AO64" i="7"/>
  <c r="AK64" i="7"/>
  <c r="AG64" i="7"/>
  <c r="AC64" i="7"/>
  <c r="Y64" i="7"/>
  <c r="U64" i="7"/>
  <c r="Q64" i="7"/>
  <c r="M64" i="7"/>
  <c r="I64" i="7"/>
  <c r="E64" i="7"/>
  <c r="AZ63" i="7"/>
  <c r="AY63" i="7"/>
  <c r="AX63" i="7"/>
  <c r="AW63" i="7"/>
  <c r="AS63" i="7"/>
  <c r="AO63" i="7"/>
  <c r="AK63" i="7"/>
  <c r="AG63" i="7"/>
  <c r="AC63" i="7"/>
  <c r="Y63" i="7"/>
  <c r="U63" i="7"/>
  <c r="Q63" i="7"/>
  <c r="M63" i="7"/>
  <c r="I63" i="7"/>
  <c r="E63" i="7"/>
  <c r="AZ62" i="7"/>
  <c r="AY62" i="7"/>
  <c r="AX62" i="7"/>
  <c r="AW62" i="7"/>
  <c r="AS62" i="7"/>
  <c r="AO62" i="7"/>
  <c r="AK62" i="7"/>
  <c r="AG62" i="7"/>
  <c r="AC62" i="7"/>
  <c r="Y62" i="7"/>
  <c r="U62" i="7"/>
  <c r="Q62" i="7"/>
  <c r="M62" i="7"/>
  <c r="I62" i="7"/>
  <c r="E62" i="7"/>
  <c r="AZ60" i="7"/>
  <c r="AY60" i="7"/>
  <c r="AX60" i="7"/>
  <c r="AW60" i="7"/>
  <c r="BA60" i="7" s="1"/>
  <c r="AS60" i="7"/>
  <c r="AO60" i="7"/>
  <c r="AK60" i="7"/>
  <c r="AG60" i="7"/>
  <c r="AC60" i="7"/>
  <c r="Y60" i="7"/>
  <c r="U60" i="7"/>
  <c r="Q60" i="7"/>
  <c r="M60" i="7"/>
  <c r="I60" i="7"/>
  <c r="E60" i="7"/>
  <c r="AZ59" i="7"/>
  <c r="AY59" i="7"/>
  <c r="AX59" i="7"/>
  <c r="AW59" i="7"/>
  <c r="AS59" i="7"/>
  <c r="AO59" i="7"/>
  <c r="AK59" i="7"/>
  <c r="AG59" i="7"/>
  <c r="AC59" i="7"/>
  <c r="Y59" i="7"/>
  <c r="U59" i="7"/>
  <c r="Q59" i="7"/>
  <c r="M59" i="7"/>
  <c r="I59" i="7"/>
  <c r="E59" i="7"/>
  <c r="AZ58" i="7"/>
  <c r="AY58" i="7"/>
  <c r="AX58" i="7"/>
  <c r="AW58" i="7"/>
  <c r="AS58" i="7"/>
  <c r="AO58" i="7"/>
  <c r="AK58" i="7"/>
  <c r="AG58" i="7"/>
  <c r="AC58" i="7"/>
  <c r="Y58" i="7"/>
  <c r="U58" i="7"/>
  <c r="Q58" i="7"/>
  <c r="M58" i="7"/>
  <c r="I58" i="7"/>
  <c r="E58" i="7"/>
  <c r="AZ57" i="7"/>
  <c r="AY57" i="7"/>
  <c r="AX57" i="7"/>
  <c r="AW57" i="7"/>
  <c r="AS57" i="7"/>
  <c r="AO57" i="7"/>
  <c r="AK57" i="7"/>
  <c r="AG57" i="7"/>
  <c r="AC57" i="7"/>
  <c r="Y57" i="7"/>
  <c r="U57" i="7"/>
  <c r="Q57" i="7"/>
  <c r="M57" i="7"/>
  <c r="I57" i="7"/>
  <c r="E57" i="7"/>
  <c r="AZ56" i="7"/>
  <c r="AY56" i="7"/>
  <c r="AX56" i="7"/>
  <c r="AW56" i="7"/>
  <c r="BA56" i="7" s="1"/>
  <c r="AS56" i="7"/>
  <c r="AO56" i="7"/>
  <c r="AK56" i="7"/>
  <c r="AG56" i="7"/>
  <c r="AC56" i="7"/>
  <c r="Y56" i="7"/>
  <c r="U56" i="7"/>
  <c r="Q56" i="7"/>
  <c r="M56" i="7"/>
  <c r="I56" i="7"/>
  <c r="E56" i="7"/>
  <c r="AZ55" i="7"/>
  <c r="AY55" i="7"/>
  <c r="AX55" i="7"/>
  <c r="AW55" i="7"/>
  <c r="AS55" i="7"/>
  <c r="AO55" i="7"/>
  <c r="AK55" i="7"/>
  <c r="AG55" i="7"/>
  <c r="AC55" i="7"/>
  <c r="Y55" i="7"/>
  <c r="U55" i="7"/>
  <c r="Q55" i="7"/>
  <c r="M55" i="7"/>
  <c r="I55" i="7"/>
  <c r="E55" i="7"/>
  <c r="AZ54" i="7"/>
  <c r="AY54" i="7"/>
  <c r="AX54" i="7"/>
  <c r="AW54" i="7"/>
  <c r="AS54" i="7"/>
  <c r="AO54" i="7"/>
  <c r="AK54" i="7"/>
  <c r="AG54" i="7"/>
  <c r="AC54" i="7"/>
  <c r="Y54" i="7"/>
  <c r="U54" i="7"/>
  <c r="Q54" i="7"/>
  <c r="M54" i="7"/>
  <c r="I54" i="7"/>
  <c r="E54" i="7"/>
  <c r="AZ53" i="7"/>
  <c r="AY53" i="7"/>
  <c r="AX53" i="7"/>
  <c r="AW53" i="7"/>
  <c r="AS53" i="7"/>
  <c r="AO53" i="7"/>
  <c r="AK53" i="7"/>
  <c r="AG53" i="7"/>
  <c r="AC53" i="7"/>
  <c r="Y53" i="7"/>
  <c r="U53" i="7"/>
  <c r="Q53" i="7"/>
  <c r="M53" i="7"/>
  <c r="I53" i="7"/>
  <c r="E53" i="7"/>
  <c r="AW52" i="7"/>
  <c r="AS52" i="7"/>
  <c r="AO52" i="7"/>
  <c r="AK52" i="7"/>
  <c r="AG52" i="7"/>
  <c r="AC52" i="7"/>
  <c r="Y52" i="7"/>
  <c r="U52" i="7"/>
  <c r="Q52" i="7"/>
  <c r="M52" i="7"/>
  <c r="I52" i="7"/>
  <c r="E52" i="7"/>
  <c r="AZ51" i="7"/>
  <c r="AY51" i="7"/>
  <c r="AX51" i="7"/>
  <c r="AW51" i="7"/>
  <c r="BA51" i="7" s="1"/>
  <c r="AS51" i="7"/>
  <c r="AO51" i="7"/>
  <c r="AK51" i="7"/>
  <c r="AG51" i="7"/>
  <c r="AC51" i="7"/>
  <c r="Y51" i="7"/>
  <c r="U51" i="7"/>
  <c r="Q51" i="7"/>
  <c r="M51" i="7"/>
  <c r="I51" i="7"/>
  <c r="E51" i="7"/>
  <c r="AZ50" i="7"/>
  <c r="AY50" i="7"/>
  <c r="AX50" i="7"/>
  <c r="AW50" i="7"/>
  <c r="AS50" i="7"/>
  <c r="AO50" i="7"/>
  <c r="AK50" i="7"/>
  <c r="AG50" i="7"/>
  <c r="AC50" i="7"/>
  <c r="Y50" i="7"/>
  <c r="U50" i="7"/>
  <c r="Q50" i="7"/>
  <c r="M50" i="7"/>
  <c r="I50" i="7"/>
  <c r="E50" i="7"/>
  <c r="AZ49" i="7"/>
  <c r="AY49" i="7"/>
  <c r="AX49" i="7"/>
  <c r="AW49" i="7"/>
  <c r="AS49" i="7"/>
  <c r="AO49" i="7"/>
  <c r="AK49" i="7"/>
  <c r="AG49" i="7"/>
  <c r="AC49" i="7"/>
  <c r="Y49" i="7"/>
  <c r="U49" i="7"/>
  <c r="Q49" i="7"/>
  <c r="M49" i="7"/>
  <c r="I49" i="7"/>
  <c r="E49" i="7"/>
  <c r="AZ48" i="7"/>
  <c r="AY48" i="7"/>
  <c r="AX48" i="7"/>
  <c r="AW48" i="7"/>
  <c r="AS48" i="7"/>
  <c r="AO48" i="7"/>
  <c r="AK48" i="7"/>
  <c r="AG48" i="7"/>
  <c r="AC48" i="7"/>
  <c r="Y48" i="7"/>
  <c r="U48" i="7"/>
  <c r="Q48" i="7"/>
  <c r="M48" i="7"/>
  <c r="I48" i="7"/>
  <c r="E48" i="7"/>
  <c r="AZ47" i="7"/>
  <c r="AY47" i="7"/>
  <c r="AX47" i="7"/>
  <c r="AW47" i="7"/>
  <c r="AS47" i="7"/>
  <c r="AO47" i="7"/>
  <c r="AK47" i="7"/>
  <c r="AG47" i="7"/>
  <c r="AC47" i="7"/>
  <c r="Y47" i="7"/>
  <c r="U47" i="7"/>
  <c r="Q47" i="7"/>
  <c r="M47" i="7"/>
  <c r="I47" i="7"/>
  <c r="E47" i="7"/>
  <c r="AZ46" i="7"/>
  <c r="AY46" i="7"/>
  <c r="AX46" i="7"/>
  <c r="AW46" i="7"/>
  <c r="BA46" i="7" s="1"/>
  <c r="AS46" i="7"/>
  <c r="AO46" i="7"/>
  <c r="AK46" i="7"/>
  <c r="AG46" i="7"/>
  <c r="AC46" i="7"/>
  <c r="Y46" i="7"/>
  <c r="U46" i="7"/>
  <c r="Q46" i="7"/>
  <c r="M46" i="7"/>
  <c r="I46" i="7"/>
  <c r="E46" i="7"/>
  <c r="AZ44" i="7"/>
  <c r="AY44" i="7"/>
  <c r="AX44" i="7"/>
  <c r="AW44" i="7"/>
  <c r="BA44" i="7" s="1"/>
  <c r="AS44" i="7"/>
  <c r="AO44" i="7"/>
  <c r="AK44" i="7"/>
  <c r="AG44" i="7"/>
  <c r="AC44" i="7"/>
  <c r="Y44" i="7"/>
  <c r="U44" i="7"/>
  <c r="Q44" i="7"/>
  <c r="M44" i="7"/>
  <c r="I44" i="7"/>
  <c r="E44" i="7"/>
  <c r="Q43" i="7"/>
  <c r="M43" i="7"/>
  <c r="I43" i="7"/>
  <c r="E43" i="7"/>
  <c r="AZ42" i="7"/>
  <c r="AY42" i="7"/>
  <c r="AX42" i="7"/>
  <c r="AW42" i="7"/>
  <c r="BA42" i="7" s="1"/>
  <c r="AS42" i="7"/>
  <c r="AO42" i="7"/>
  <c r="AK42" i="7"/>
  <c r="AG42" i="7"/>
  <c r="AC42" i="7"/>
  <c r="Y42" i="7"/>
  <c r="U42" i="7"/>
  <c r="Q42" i="7"/>
  <c r="M42" i="7"/>
  <c r="I42" i="7"/>
  <c r="E42" i="7"/>
  <c r="AZ41" i="7"/>
  <c r="AY41" i="7"/>
  <c r="AX41" i="7"/>
  <c r="AW41" i="7"/>
  <c r="BA41" i="7" s="1"/>
  <c r="AS41" i="7"/>
  <c r="AO41" i="7"/>
  <c r="AK41" i="7"/>
  <c r="AG41" i="7"/>
  <c r="AC41" i="7"/>
  <c r="Y41" i="7"/>
  <c r="U41" i="7"/>
  <c r="Q41" i="7"/>
  <c r="M41" i="7"/>
  <c r="I41" i="7"/>
  <c r="E41" i="7"/>
  <c r="AZ40" i="7"/>
  <c r="AY40" i="7"/>
  <c r="AX40" i="7"/>
  <c r="AW40" i="7"/>
  <c r="BA40" i="7" s="1"/>
  <c r="AS40" i="7"/>
  <c r="AO40" i="7"/>
  <c r="AK40" i="7"/>
  <c r="AG40" i="7"/>
  <c r="AC40" i="7"/>
  <c r="Y40" i="7"/>
  <c r="U40" i="7"/>
  <c r="Q40" i="7"/>
  <c r="M40" i="7"/>
  <c r="I40" i="7"/>
  <c r="E40" i="7"/>
  <c r="AZ39" i="7"/>
  <c r="AY39" i="7"/>
  <c r="AX39" i="7"/>
  <c r="AW39" i="7"/>
  <c r="BA39" i="7" s="1"/>
  <c r="AS39" i="7"/>
  <c r="AO39" i="7"/>
  <c r="AK39" i="7"/>
  <c r="AG39" i="7"/>
  <c r="AC39" i="7"/>
  <c r="Y39" i="7"/>
  <c r="U39" i="7"/>
  <c r="Q39" i="7"/>
  <c r="M39" i="7"/>
  <c r="I39" i="7"/>
  <c r="E39" i="7"/>
  <c r="AW38" i="7"/>
  <c r="AW113" i="7" s="1"/>
  <c r="AS38" i="7"/>
  <c r="AO38" i="7"/>
  <c r="AO113" i="7" s="1"/>
  <c r="AK38" i="7"/>
  <c r="AG38" i="7"/>
  <c r="AG113" i="7" s="1"/>
  <c r="AC38" i="7"/>
  <c r="Y38" i="7"/>
  <c r="Y113" i="7" s="1"/>
  <c r="U38" i="7"/>
  <c r="Q38" i="7"/>
  <c r="Q113" i="7" s="1"/>
  <c r="M38" i="7"/>
  <c r="I38" i="7"/>
  <c r="I113" i="7" s="1"/>
  <c r="E38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F32" i="7"/>
  <c r="AE32" i="7"/>
  <c r="AD32" i="7"/>
  <c r="AC32" i="7"/>
  <c r="AB32" i="7"/>
  <c r="AA32" i="7"/>
  <c r="Z32" i="7"/>
  <c r="X32" i="7"/>
  <c r="W32" i="7"/>
  <c r="V32" i="7"/>
  <c r="U32" i="7"/>
  <c r="T32" i="7"/>
  <c r="S32" i="7"/>
  <c r="R32" i="7"/>
  <c r="P32" i="7"/>
  <c r="O32" i="7"/>
  <c r="N32" i="7"/>
  <c r="M32" i="7"/>
  <c r="L32" i="7"/>
  <c r="K32" i="7"/>
  <c r="J32" i="7"/>
  <c r="H32" i="7"/>
  <c r="G32" i="7"/>
  <c r="F32" i="7"/>
  <c r="E32" i="7"/>
  <c r="D32" i="7"/>
  <c r="AZ32" i="7" s="1"/>
  <c r="C32" i="7"/>
  <c r="AY32" i="7" s="1"/>
  <c r="B32" i="7"/>
  <c r="AX32" i="7" s="1"/>
  <c r="AZ31" i="7"/>
  <c r="AY31" i="7"/>
  <c r="AX31" i="7"/>
  <c r="AW31" i="7"/>
  <c r="AS31" i="7"/>
  <c r="AO31" i="7"/>
  <c r="AK31" i="7"/>
  <c r="AG31" i="7"/>
  <c r="AC31" i="7"/>
  <c r="Y31" i="7"/>
  <c r="U31" i="7"/>
  <c r="Q31" i="7"/>
  <c r="BA31" i="7" s="1"/>
  <c r="M31" i="7"/>
  <c r="I31" i="7"/>
  <c r="E31" i="7"/>
  <c r="AW30" i="7"/>
  <c r="AS30" i="7"/>
  <c r="AO30" i="7"/>
  <c r="AK30" i="7"/>
  <c r="AG30" i="7"/>
  <c r="AC30" i="7"/>
  <c r="Y30" i="7"/>
  <c r="U30" i="7"/>
  <c r="Q30" i="7"/>
  <c r="M30" i="7"/>
  <c r="I30" i="7"/>
  <c r="E30" i="7"/>
  <c r="AZ29" i="7"/>
  <c r="AZ30" i="7" s="1"/>
  <c r="AY29" i="7"/>
  <c r="AY30" i="7" s="1"/>
  <c r="AX29" i="7"/>
  <c r="AX30" i="7" s="1"/>
  <c r="AW29" i="7"/>
  <c r="AW32" i="7" s="1"/>
  <c r="AS29" i="7"/>
  <c r="AO29" i="7"/>
  <c r="AO32" i="7" s="1"/>
  <c r="AK29" i="7"/>
  <c r="AG29" i="7"/>
  <c r="AG32" i="7" s="1"/>
  <c r="AC29" i="7"/>
  <c r="Y29" i="7"/>
  <c r="Y32" i="7" s="1"/>
  <c r="U29" i="7"/>
  <c r="Q29" i="7"/>
  <c r="Q32" i="7" s="1"/>
  <c r="M29" i="7"/>
  <c r="I29" i="7"/>
  <c r="I32" i="7" s="1"/>
  <c r="E29" i="7"/>
  <c r="BA28" i="7"/>
  <c r="AZ28" i="7"/>
  <c r="AY28" i="7"/>
  <c r="AX28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F26" i="7"/>
  <c r="AE26" i="7"/>
  <c r="AD26" i="7"/>
  <c r="AC26" i="7"/>
  <c r="AB26" i="7"/>
  <c r="AA26" i="7"/>
  <c r="Z26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AZ26" i="7" s="1"/>
  <c r="C26" i="7"/>
  <c r="AY26" i="7" s="1"/>
  <c r="B26" i="7"/>
  <c r="AX26" i="7" s="1"/>
  <c r="AW25" i="7"/>
  <c r="AS25" i="7"/>
  <c r="AO25" i="7"/>
  <c r="AK25" i="7"/>
  <c r="AG25" i="7"/>
  <c r="AC25" i="7"/>
  <c r="Y25" i="7"/>
  <c r="U25" i="7"/>
  <c r="Q25" i="7"/>
  <c r="M25" i="7"/>
  <c r="I25" i="7"/>
  <c r="E25" i="7"/>
  <c r="AZ24" i="7"/>
  <c r="AZ25" i="7" s="1"/>
  <c r="AY24" i="7"/>
  <c r="AY25" i="7" s="1"/>
  <c r="AX24" i="7"/>
  <c r="AX25" i="7" s="1"/>
  <c r="AW24" i="7"/>
  <c r="AS24" i="7"/>
  <c r="AO24" i="7"/>
  <c r="AK24" i="7"/>
  <c r="AG24" i="7"/>
  <c r="AC24" i="7"/>
  <c r="Y24" i="7"/>
  <c r="U24" i="7"/>
  <c r="Q24" i="7"/>
  <c r="M24" i="7"/>
  <c r="I24" i="7"/>
  <c r="BA24" i="7" s="1"/>
  <c r="BA25" i="7" s="1"/>
  <c r="E24" i="7"/>
  <c r="AW23" i="7"/>
  <c r="AS23" i="7"/>
  <c r="AO23" i="7"/>
  <c r="AK23" i="7"/>
  <c r="AG23" i="7"/>
  <c r="AC23" i="7"/>
  <c r="Y23" i="7"/>
  <c r="U23" i="7"/>
  <c r="Q23" i="7"/>
  <c r="M23" i="7"/>
  <c r="I23" i="7"/>
  <c r="E23" i="7"/>
  <c r="AZ22" i="7"/>
  <c r="AZ23" i="7" s="1"/>
  <c r="AY22" i="7"/>
  <c r="AY23" i="7" s="1"/>
  <c r="AX22" i="7"/>
  <c r="AX23" i="7" s="1"/>
  <c r="AW22" i="7"/>
  <c r="AS22" i="7"/>
  <c r="AO22" i="7"/>
  <c r="AK22" i="7"/>
  <c r="AG22" i="7"/>
  <c r="AC22" i="7"/>
  <c r="Y22" i="7"/>
  <c r="U22" i="7"/>
  <c r="Q22" i="7"/>
  <c r="M22" i="7"/>
  <c r="I22" i="7"/>
  <c r="BA22" i="7" s="1"/>
  <c r="BA23" i="7" s="1"/>
  <c r="E22" i="7"/>
  <c r="AW21" i="7"/>
  <c r="AS21" i="7"/>
  <c r="AO21" i="7"/>
  <c r="AK21" i="7"/>
  <c r="AG21" i="7"/>
  <c r="AC21" i="7"/>
  <c r="Y21" i="7"/>
  <c r="U21" i="7"/>
  <c r="Q21" i="7"/>
  <c r="M21" i="7"/>
  <c r="I21" i="7"/>
  <c r="E21" i="7"/>
  <c r="AZ20" i="7"/>
  <c r="AZ21" i="7" s="1"/>
  <c r="AY20" i="7"/>
  <c r="AY21" i="7" s="1"/>
  <c r="AX20" i="7"/>
  <c r="AX21" i="7" s="1"/>
  <c r="AW20" i="7"/>
  <c r="AS20" i="7"/>
  <c r="AO20" i="7"/>
  <c r="AK20" i="7"/>
  <c r="AG20" i="7"/>
  <c r="AC20" i="7"/>
  <c r="Y20" i="7"/>
  <c r="U20" i="7"/>
  <c r="Q20" i="7"/>
  <c r="M20" i="7"/>
  <c r="I20" i="7"/>
  <c r="BA20" i="7" s="1"/>
  <c r="BA21" i="7" s="1"/>
  <c r="E20" i="7"/>
  <c r="AW19" i="7"/>
  <c r="AS19" i="7"/>
  <c r="AO19" i="7"/>
  <c r="AK19" i="7"/>
  <c r="AG19" i="7"/>
  <c r="AC19" i="7"/>
  <c r="Y19" i="7"/>
  <c r="U19" i="7"/>
  <c r="Q19" i="7"/>
  <c r="M19" i="7"/>
  <c r="I19" i="7"/>
  <c r="E19" i="7"/>
  <c r="AZ18" i="7"/>
  <c r="AZ19" i="7" s="1"/>
  <c r="AY18" i="7"/>
  <c r="AY19" i="7" s="1"/>
  <c r="AX18" i="7"/>
  <c r="AX19" i="7" s="1"/>
  <c r="AW18" i="7"/>
  <c r="AW26" i="7" s="1"/>
  <c r="AS18" i="7"/>
  <c r="AO18" i="7"/>
  <c r="AO26" i="7" s="1"/>
  <c r="AK18" i="7"/>
  <c r="AG18" i="7"/>
  <c r="AG26" i="7" s="1"/>
  <c r="AC18" i="7"/>
  <c r="Y18" i="7"/>
  <c r="Y26" i="7" s="1"/>
  <c r="U18" i="7"/>
  <c r="Q18" i="7"/>
  <c r="Q26" i="7" s="1"/>
  <c r="M18" i="7"/>
  <c r="I18" i="7"/>
  <c r="I26" i="7" s="1"/>
  <c r="E18" i="7"/>
  <c r="BA17" i="7"/>
  <c r="AZ17" i="7"/>
  <c r="AY17" i="7"/>
  <c r="AX17" i="7"/>
  <c r="AV15" i="7"/>
  <c r="AV34" i="7" s="1"/>
  <c r="AU15" i="7"/>
  <c r="AU34" i="7" s="1"/>
  <c r="AT15" i="7"/>
  <c r="AT34" i="7" s="1"/>
  <c r="AS15" i="7"/>
  <c r="AS34" i="7" s="1"/>
  <c r="AR15" i="7"/>
  <c r="AR34" i="7" s="1"/>
  <c r="AQ15" i="7"/>
  <c r="AQ34" i="7" s="1"/>
  <c r="AP15" i="7"/>
  <c r="AP34" i="7" s="1"/>
  <c r="AN15" i="7"/>
  <c r="AN34" i="7" s="1"/>
  <c r="AM15" i="7"/>
  <c r="AM34" i="7" s="1"/>
  <c r="AL15" i="7"/>
  <c r="AL34" i="7" s="1"/>
  <c r="AK15" i="7"/>
  <c r="AK34" i="7" s="1"/>
  <c r="AJ15" i="7"/>
  <c r="AJ34" i="7" s="1"/>
  <c r="AI15" i="7"/>
  <c r="AI34" i="7" s="1"/>
  <c r="AH15" i="7"/>
  <c r="AH34" i="7" s="1"/>
  <c r="AF15" i="7"/>
  <c r="AF34" i="7" s="1"/>
  <c r="AE15" i="7"/>
  <c r="AE34" i="7" s="1"/>
  <c r="AD15" i="7"/>
  <c r="AD34" i="7" s="1"/>
  <c r="AC15" i="7"/>
  <c r="AC34" i="7" s="1"/>
  <c r="AB15" i="7"/>
  <c r="AB34" i="7" s="1"/>
  <c r="AA15" i="7"/>
  <c r="AA34" i="7" s="1"/>
  <c r="Z15" i="7"/>
  <c r="Z34" i="7" s="1"/>
  <c r="X15" i="7"/>
  <c r="X34" i="7" s="1"/>
  <c r="W15" i="7"/>
  <c r="W34" i="7" s="1"/>
  <c r="V15" i="7"/>
  <c r="V34" i="7" s="1"/>
  <c r="U15" i="7"/>
  <c r="U34" i="7" s="1"/>
  <c r="T15" i="7"/>
  <c r="T34" i="7" s="1"/>
  <c r="S15" i="7"/>
  <c r="S34" i="7" s="1"/>
  <c r="R15" i="7"/>
  <c r="R34" i="7" s="1"/>
  <c r="P15" i="7"/>
  <c r="P34" i="7" s="1"/>
  <c r="O15" i="7"/>
  <c r="O34" i="7" s="1"/>
  <c r="N15" i="7"/>
  <c r="N34" i="7" s="1"/>
  <c r="M15" i="7"/>
  <c r="M34" i="7" s="1"/>
  <c r="L15" i="7"/>
  <c r="L34" i="7" s="1"/>
  <c r="K15" i="7"/>
  <c r="K34" i="7" s="1"/>
  <c r="J15" i="7"/>
  <c r="J34" i="7" s="1"/>
  <c r="H15" i="7"/>
  <c r="H34" i="7" s="1"/>
  <c r="G15" i="7"/>
  <c r="G34" i="7" s="1"/>
  <c r="F15" i="7"/>
  <c r="F34" i="7" s="1"/>
  <c r="E15" i="7"/>
  <c r="D15" i="7"/>
  <c r="D34" i="7" s="1"/>
  <c r="C15" i="7"/>
  <c r="C34" i="7" s="1"/>
  <c r="B15" i="7"/>
  <c r="B34" i="7" s="1"/>
  <c r="AX34" i="7" s="1"/>
  <c r="AW14" i="7"/>
  <c r="AS14" i="7"/>
  <c r="AO14" i="7"/>
  <c r="AK14" i="7"/>
  <c r="AG14" i="7"/>
  <c r="AC14" i="7"/>
  <c r="Y14" i="7"/>
  <c r="U14" i="7"/>
  <c r="Q14" i="7"/>
  <c r="M14" i="7"/>
  <c r="I14" i="7"/>
  <c r="E14" i="7"/>
  <c r="AZ13" i="7"/>
  <c r="AZ14" i="7" s="1"/>
  <c r="AY13" i="7"/>
  <c r="AY14" i="7" s="1"/>
  <c r="AX13" i="7"/>
  <c r="AX14" i="7" s="1"/>
  <c r="AW13" i="7"/>
  <c r="AS13" i="7"/>
  <c r="AO13" i="7"/>
  <c r="AK13" i="7"/>
  <c r="AG13" i="7"/>
  <c r="AC13" i="7"/>
  <c r="Y13" i="7"/>
  <c r="U13" i="7"/>
  <c r="Q13" i="7"/>
  <c r="M13" i="7"/>
  <c r="I13" i="7"/>
  <c r="BA13" i="7" s="1"/>
  <c r="BA14" i="7" s="1"/>
  <c r="E13" i="7"/>
  <c r="AW12" i="7"/>
  <c r="AS12" i="7"/>
  <c r="AO12" i="7"/>
  <c r="AK12" i="7"/>
  <c r="AG12" i="7"/>
  <c r="AC12" i="7"/>
  <c r="Y12" i="7"/>
  <c r="U12" i="7"/>
  <c r="Q12" i="7"/>
  <c r="M12" i="7"/>
  <c r="I12" i="7"/>
  <c r="E12" i="7"/>
  <c r="AZ11" i="7"/>
  <c r="AZ12" i="7" s="1"/>
  <c r="AY11" i="7"/>
  <c r="AY12" i="7" s="1"/>
  <c r="AX11" i="7"/>
  <c r="AX12" i="7" s="1"/>
  <c r="AW11" i="7"/>
  <c r="AS11" i="7"/>
  <c r="AO11" i="7"/>
  <c r="AK11" i="7"/>
  <c r="AG11" i="7"/>
  <c r="AC11" i="7"/>
  <c r="Y11" i="7"/>
  <c r="U11" i="7"/>
  <c r="Q11" i="7"/>
  <c r="M11" i="7"/>
  <c r="I11" i="7"/>
  <c r="BA11" i="7" s="1"/>
  <c r="BA12" i="7" s="1"/>
  <c r="E11" i="7"/>
  <c r="AW10" i="7"/>
  <c r="AS10" i="7"/>
  <c r="AO10" i="7"/>
  <c r="AK10" i="7"/>
  <c r="AG10" i="7"/>
  <c r="AC10" i="7"/>
  <c r="Y10" i="7"/>
  <c r="U10" i="7"/>
  <c r="Q10" i="7"/>
  <c r="M10" i="7"/>
  <c r="I10" i="7"/>
  <c r="E10" i="7"/>
  <c r="AZ9" i="7"/>
  <c r="AZ10" i="7" s="1"/>
  <c r="AY9" i="7"/>
  <c r="AY10" i="7" s="1"/>
  <c r="AX9" i="7"/>
  <c r="AX10" i="7" s="1"/>
  <c r="AW9" i="7"/>
  <c r="AS9" i="7"/>
  <c r="AO9" i="7"/>
  <c r="AK9" i="7"/>
  <c r="AG9" i="7"/>
  <c r="AC9" i="7"/>
  <c r="Y9" i="7"/>
  <c r="U9" i="7"/>
  <c r="Q9" i="7"/>
  <c r="M9" i="7"/>
  <c r="I9" i="7"/>
  <c r="BA9" i="7" s="1"/>
  <c r="BA10" i="7" s="1"/>
  <c r="E9" i="7"/>
  <c r="AW8" i="7"/>
  <c r="AS8" i="7"/>
  <c r="AO8" i="7"/>
  <c r="AK8" i="7"/>
  <c r="AG8" i="7"/>
  <c r="AC8" i="7"/>
  <c r="Y8" i="7"/>
  <c r="U8" i="7"/>
  <c r="Q8" i="7"/>
  <c r="M8" i="7"/>
  <c r="I8" i="7"/>
  <c r="E8" i="7"/>
  <c r="AZ7" i="7"/>
  <c r="AZ8" i="7" s="1"/>
  <c r="AY7" i="7"/>
  <c r="AY8" i="7" s="1"/>
  <c r="AX7" i="7"/>
  <c r="AX8" i="7" s="1"/>
  <c r="AW7" i="7"/>
  <c r="AW15" i="7" s="1"/>
  <c r="AS7" i="7"/>
  <c r="AO7" i="7"/>
  <c r="AO15" i="7" s="1"/>
  <c r="AO34" i="7" s="1"/>
  <c r="AK7" i="7"/>
  <c r="AG7" i="7"/>
  <c r="AG15" i="7" s="1"/>
  <c r="AC7" i="7"/>
  <c r="Y7" i="7"/>
  <c r="Y15" i="7" s="1"/>
  <c r="Y34" i="7" s="1"/>
  <c r="U7" i="7"/>
  <c r="Q7" i="7"/>
  <c r="Q15" i="7" s="1"/>
  <c r="M7" i="7"/>
  <c r="I7" i="7"/>
  <c r="I15" i="7" s="1"/>
  <c r="I34" i="7" s="1"/>
  <c r="E7" i="7"/>
  <c r="BA6" i="7"/>
  <c r="BA38" i="7" s="1"/>
  <c r="AZ6" i="7"/>
  <c r="AZ38" i="7" s="1"/>
  <c r="AY6" i="7"/>
  <c r="AY38" i="7" s="1"/>
  <c r="AX6" i="7"/>
  <c r="AX38" i="7" s="1"/>
  <c r="AY34" i="7" l="1"/>
  <c r="BA32" i="7"/>
  <c r="AZ34" i="7"/>
  <c r="BA26" i="7"/>
  <c r="Q34" i="7"/>
  <c r="AG34" i="7"/>
  <c r="AW34" i="7"/>
  <c r="BA15" i="7"/>
  <c r="AY15" i="7"/>
  <c r="AZ15" i="7"/>
  <c r="M113" i="7"/>
  <c r="M114" i="7" s="1"/>
  <c r="AC113" i="7"/>
  <c r="AC114" i="7" s="1"/>
  <c r="AS113" i="7"/>
  <c r="AS114" i="7" s="1"/>
  <c r="BA48" i="7"/>
  <c r="BA53" i="7"/>
  <c r="BA57" i="7"/>
  <c r="BA62" i="7"/>
  <c r="BA67" i="7"/>
  <c r="BA71" i="7"/>
  <c r="BA76" i="7"/>
  <c r="BA80" i="7"/>
  <c r="BA113" i="7"/>
  <c r="BA114" i="7" s="1"/>
  <c r="C114" i="7"/>
  <c r="H114" i="7"/>
  <c r="N114" i="7"/>
  <c r="S114" i="7"/>
  <c r="X114" i="7"/>
  <c r="AD114" i="7"/>
  <c r="AI114" i="7"/>
  <c r="AN114" i="7"/>
  <c r="AT114" i="7"/>
  <c r="BA29" i="7"/>
  <c r="BA30" i="7" s="1"/>
  <c r="E34" i="7"/>
  <c r="Q114" i="7"/>
  <c r="AG114" i="7"/>
  <c r="AW114" i="7"/>
  <c r="BA47" i="7"/>
  <c r="BA70" i="7"/>
  <c r="AX114" i="7"/>
  <c r="D114" i="7"/>
  <c r="J114" i="7"/>
  <c r="O114" i="7"/>
  <c r="T114" i="7"/>
  <c r="Z114" i="7"/>
  <c r="AE114" i="7"/>
  <c r="AJ114" i="7"/>
  <c r="AP114" i="7"/>
  <c r="AU114" i="7"/>
  <c r="BA7" i="7"/>
  <c r="BA8" i="7" s="1"/>
  <c r="BA18" i="7"/>
  <c r="BA19" i="7" s="1"/>
  <c r="AX15" i="7"/>
  <c r="E113" i="7"/>
  <c r="E114" i="7" s="1"/>
  <c r="U113" i="7"/>
  <c r="U114" i="7" s="1"/>
  <c r="AK113" i="7"/>
  <c r="AK114" i="7" s="1"/>
  <c r="BA50" i="7"/>
  <c r="BA55" i="7"/>
  <c r="BA59" i="7"/>
  <c r="BA64" i="7"/>
  <c r="BA69" i="7"/>
  <c r="BA73" i="7"/>
  <c r="BA78" i="7"/>
  <c r="AY114" i="7"/>
  <c r="F114" i="7"/>
  <c r="K114" i="7"/>
  <c r="P114" i="7"/>
  <c r="V114" i="7"/>
  <c r="AA114" i="7"/>
  <c r="AF114" i="7"/>
  <c r="AL114" i="7"/>
  <c r="AQ114" i="7"/>
  <c r="AV114" i="7"/>
  <c r="I114" i="7"/>
  <c r="Y114" i="7"/>
  <c r="AO114" i="7"/>
  <c r="BA49" i="7"/>
  <c r="BA54" i="7"/>
  <c r="BA58" i="7"/>
  <c r="BA63" i="7"/>
  <c r="BA68" i="7"/>
  <c r="BA72" i="7"/>
  <c r="AZ114" i="7"/>
  <c r="B114" i="7"/>
  <c r="G114" i="7"/>
  <c r="L114" i="7"/>
  <c r="R114" i="7"/>
  <c r="W114" i="7"/>
  <c r="AB114" i="7"/>
  <c r="AH114" i="7"/>
  <c r="AM114" i="7"/>
  <c r="AR114" i="7"/>
  <c r="BA34" i="7" l="1"/>
  <c r="D28" i="6" l="1"/>
  <c r="I25" i="6"/>
  <c r="I28" i="6" s="1"/>
  <c r="D25" i="6"/>
  <c r="I28" i="5" l="1"/>
  <c r="D28" i="5"/>
  <c r="D22" i="3" l="1"/>
  <c r="J18" i="3"/>
  <c r="J20" i="3" s="1"/>
  <c r="J14" i="3"/>
  <c r="J22" i="2" l="1"/>
  <c r="D19" i="2"/>
  <c r="D26" i="2" s="1"/>
  <c r="J18" i="2"/>
  <c r="J14" i="2"/>
  <c r="J21" i="2" s="1"/>
  <c r="J25" i="2" s="1"/>
  <c r="J26" i="2" l="1"/>
  <c r="D25" i="2"/>
  <c r="J22" i="1" l="1"/>
  <c r="D27" i="1"/>
  <c r="J18" i="1" l="1"/>
  <c r="J14" i="1"/>
  <c r="J21" i="1" l="1"/>
  <c r="J24" i="1" s="1"/>
  <c r="J26" i="1" s="1"/>
  <c r="D19" i="1"/>
</calcChain>
</file>

<file path=xl/sharedStrings.xml><?xml version="1.0" encoding="utf-8"?>
<sst xmlns="http://schemas.openxmlformats.org/spreadsheetml/2006/main" count="569" uniqueCount="257">
  <si>
    <t>{"BrowserAndLocation":{"ConversionPath":"C:\\Users\\John\\Documents\\SpreadsheetConverter","SelectedBrowsers":[]},"SpreadsheetServer":{"Username":"","Password":"","ServerUrl":""},"ConfigureSubmitDefault":{"Email":"john@knightsfm.ca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</si>
  <si>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 xml:space="preserve">Now that you have identified your values, skills, career options, and S.M.A.R.T. goals it is time to begin the S.M.A.R.T.E.R. process.          
 </t>
  </si>
  <si>
    <t>Total Costs</t>
  </si>
  <si>
    <t>Total Funding</t>
  </si>
  <si>
    <t>For illustration purposes only</t>
  </si>
  <si>
    <t>{"InputDetection":0,"RecalcMode":0,"Name":"","Flavor":0,"Edition":2,"CopyProtect":{"IsEnabled":false,"DomainName":""},"HideSscPoweredlogo":tru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john@knightsfm.ca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true,"GoogleAnalyticsTrackingId":"","GoogleApiKey":"","ChartSelected":2,"ChartYAxisFixed":false}</t>
  </si>
  <si>
    <r>
      <t xml:space="preserve">Replace all </t>
    </r>
    <r>
      <rPr>
        <sz val="10"/>
        <color rgb="FFFF0000"/>
        <rFont val="Short Stack"/>
        <family val="3"/>
      </rPr>
      <t>RED Numbers</t>
    </r>
    <r>
      <rPr>
        <sz val="10"/>
        <color theme="0"/>
        <rFont val="Short Stack"/>
        <family val="3"/>
      </rPr>
      <t xml:space="preserve"> With Your Numbers</t>
    </r>
  </si>
  <si>
    <t xml:space="preserve">Future Costs </t>
  </si>
  <si>
    <t>Funding Today</t>
  </si>
  <si>
    <t>Expected Annual Interest Rate Earned</t>
  </si>
  <si>
    <t xml:space="preserve">Future Values </t>
  </si>
  <si>
    <t>_Ctrl_1</t>
  </si>
  <si>
    <t>{"WidgetClassification":0,"State":1,"IsRequired":false,"IsMultiline":false,"IsHidden":false,"Placeholder":"","InputType":0,"Rows":3,"IsMergeJustify":false,"CellName":"_Ctrl_1","CellAddress":"='Sheet1'!$H$14","WidgetName":4,"HiddenRow":1,"SheetCodeName":null,"ControlId":"","wcb":0}</t>
  </si>
  <si>
    <t>_Ctrl_2</t>
  </si>
  <si>
    <t>{"WidgetClassification":0,"State":1,"IsRequired":true,"IsMultiline":false,"IsHidden":false,"Placeholder":"","InputType":0,"Rows":3,"IsMergeJustify":false,"CellName":"_Ctrl_2","CellAddress":"='Sheet1'!$J$11","WidgetName":4,"HiddenRow":2,"SheetCodeName":null,"ControlId":"","wcb":0}</t>
  </si>
  <si>
    <t>_Ctrl_3</t>
  </si>
  <si>
    <t>{"WidgetClassification":0,"State":1,"IsRequired":true,"IsMultiline":false,"IsHidden":false,"Placeholder":"","InputType":0,"Rows":3,"IsMergeJustify":false,"CellName":"_Ctrl_3","CellAddress":"='Sheet1'!$J$12","WidgetName":4,"HiddenRow":3,"SheetCodeName":null,"ControlId":"","wcb":0}</t>
  </si>
  <si>
    <t>_Ctrl_4</t>
  </si>
  <si>
    <t>{"OldImageHeight":0.0,"OldImageWidth":0.0,"WidgetClassification":4,"State":1,"ImageRefName":"_img_ref_Ctrl_4","ImageRef":null,"ImageHeight":400.0,"ImageWidth":600.0,"CellName":"_Ctrl_4","CellAddress":"='Sheet1'!$G$16","WidgetName":28,"HiddenRow":4,"SheetCodeName":null,"ControlId":"","wcb":0}</t>
  </si>
  <si>
    <r>
      <t xml:space="preserve">Total approximate </t>
    </r>
    <r>
      <rPr>
        <u/>
        <sz val="11"/>
        <color theme="1"/>
        <rFont val="Short Stack"/>
        <family val="3"/>
      </rPr>
      <t>monthly</t>
    </r>
    <r>
      <rPr>
        <sz val="11"/>
        <color theme="1"/>
        <rFont val="Short Stack"/>
        <family val="3"/>
      </rPr>
      <t xml:space="preserve"> savings needed</t>
    </r>
  </si>
  <si>
    <t>_Ctrl_5</t>
  </si>
  <si>
    <t>{"WidgetClassification":0,"State":1,"IsRequired":false,"IsMultiline":false,"IsHidden":false,"Placeholder":"","InputType":0,"Rows":3,"IsMergeJustify":false,"CellName":"_Ctrl_5","CellAddress":"='Sheet1'!$K$30","WidgetName":4,"HiddenRow":5,"SheetCodeName":null,"ControlId":"","wcb":0}</t>
  </si>
  <si>
    <t>_Ctrl_6</t>
  </si>
  <si>
    <t>{"WidgetClassification":0,"State":1,"IsRequired":false,"IsMultiline":false,"IsHidden":false,"Placeholder":"","InputType":0,"Rows":3,"IsMergeJustify":false,"CellName":"_Ctrl_6","CellAddress":"='Sheet1'!$H$16","WidgetName":4,"HiddenRow":6,"SheetCodeName":null,"ControlId":"","wcb":0}</t>
  </si>
  <si>
    <t>_Ctrl_7</t>
  </si>
  <si>
    <t>{"WidgetClassification":0,"State":1,"IsRequired":false,"IsMultiline":false,"IsHidden":false,"Placeholder":"","InputType":0,"Rows":3,"IsMergeJustify":false,"CellName":"_Ctrl_7","CellAddress":"='Sheet1'!$H$12","WidgetName":4,"HiddenRow":7,"SheetCodeName":null,"ControlId":"","wcb":0}</t>
  </si>
  <si>
    <t>_Ctrl_8</t>
  </si>
  <si>
    <t>{"WidgetClassification":0,"State":1,"IsRequired":false,"IsMultiline":false,"IsHidden":false,"Placeholder":"","InputType":0,"Rows":3,"IsMergeJustify":false,"CellName":"_Ctrl_8","CellAddress":"='Sheet1'!$H$18","WidgetName":4,"HiddenRow":8,"SheetCodeName":null,"ControlId":"","wcb":0}</t>
  </si>
  <si>
    <t>Monthly Saving</t>
  </si>
  <si>
    <t>_Ctrl_9</t>
  </si>
  <si>
    <t>{"WidgetClassification":0,"State":1,"IsRequired":false,"IsMultiline":false,"IsHidden":false,"Placeholder":"","InputType":0,"Rows":3,"IsMergeJustify":false,"CellName":"_Ctrl_9","CellAddress":"='Sheet1'!$J$23","WidgetName":4,"HiddenRow":9,"SheetCodeName":null,"ControlId":"","wcb":0}</t>
  </si>
  <si>
    <t>Upfront Costs</t>
  </si>
  <si>
    <t>Miscellaneous Cost</t>
  </si>
  <si>
    <t>Expected years before  purchasing</t>
  </si>
  <si>
    <t>Additional funding options are discussed in course 3</t>
  </si>
  <si>
    <t>How much will I need to save to buy a car?</t>
  </si>
  <si>
    <t>Car price</t>
  </si>
  <si>
    <t>Registration/Title</t>
  </si>
  <si>
    <t>Sales Tax</t>
  </si>
  <si>
    <t xml:space="preserve">Licensing, etc. </t>
  </si>
  <si>
    <t>Insurance</t>
  </si>
  <si>
    <t>Fuel</t>
  </si>
  <si>
    <t>Maintenace/Tires</t>
  </si>
  <si>
    <t xml:space="preserve">Future Annual Costs </t>
  </si>
  <si>
    <t>Current Tax Free Savings Account</t>
  </si>
  <si>
    <t>Saving For Car Purchase Calculator</t>
  </si>
  <si>
    <t>How will Car be funded ?</t>
  </si>
  <si>
    <t>Saving For University or College Calculator</t>
  </si>
  <si>
    <t>How much will University or College cost?</t>
  </si>
  <si>
    <t>How will University or College be funded ?</t>
  </si>
  <si>
    <t>Annual Costs Today</t>
  </si>
  <si>
    <t>Tuition</t>
  </si>
  <si>
    <t xml:space="preserve">  </t>
  </si>
  <si>
    <t>Books/Supplies</t>
  </si>
  <si>
    <t>Miscellaneous Fees</t>
  </si>
  <si>
    <t>Registered Education Saving Plan</t>
  </si>
  <si>
    <t>Living Expenses</t>
  </si>
  <si>
    <t>Rent/Food/Trans/Medical</t>
  </si>
  <si>
    <t>Expected years upgrading</t>
  </si>
  <si>
    <t>Years before beginning</t>
  </si>
  <si>
    <t>Scholarships</t>
  </si>
  <si>
    <t>Complete all 5 ASPiRE workbooks and qualify for $1000 scholarship</t>
  </si>
  <si>
    <t>Projected 1st year cost</t>
  </si>
  <si>
    <t>Amount owed after graduation with 5% inflation rate</t>
  </si>
  <si>
    <t>Alternative funding options are discussed in course 3</t>
  </si>
  <si>
    <r>
      <t xml:space="preserve">Replace all </t>
    </r>
    <r>
      <rPr>
        <sz val="10"/>
        <color rgb="FFFF0000"/>
        <rFont val="Short Stack"/>
        <family val="3"/>
      </rPr>
      <t>RED Numbers</t>
    </r>
    <r>
      <rPr>
        <sz val="10"/>
        <color rgb="FFFFFFFF"/>
        <rFont val="Short Stack"/>
        <family val="3"/>
      </rPr>
      <t xml:space="preserve"> With Your Numbers</t>
    </r>
  </si>
  <si>
    <r>
      <t xml:space="preserve">Total approximate </t>
    </r>
    <r>
      <rPr>
        <u/>
        <sz val="11"/>
        <color rgb="FF000000"/>
        <rFont val="Short Stack"/>
        <family val="3"/>
      </rPr>
      <t>monthly</t>
    </r>
    <r>
      <rPr>
        <sz val="11"/>
        <color rgb="FF000000"/>
        <rFont val="Short Stack"/>
        <family val="3"/>
      </rPr>
      <t xml:space="preserve"> savings needed</t>
    </r>
  </si>
  <si>
    <t>{"IsHide":false,"HiddenInExcel":false,"SheetId":-1,"Name":"School Calculator","Guid":"DO7C83","Index":2,"VisibleRange":"","SheetTheme":{"TabColor":"","BodyColor":"","BodyImage":""}}</t>
  </si>
  <si>
    <t>Saving For Living Expenses During Final 7000+ Sleeps Calculator</t>
  </si>
  <si>
    <t>How much will I need to save to my final 7000+ sleeps?</t>
  </si>
  <si>
    <t>How will your final 7000+ sleeps be funded?</t>
  </si>
  <si>
    <t>Projected monthly expenses</t>
  </si>
  <si>
    <t>Current Investment Accounts</t>
  </si>
  <si>
    <t>include costs:</t>
  </si>
  <si>
    <t>Housing, Transportation</t>
  </si>
  <si>
    <t>Clothing, Medical, Food</t>
  </si>
  <si>
    <t>Personal, Utilities, Debt</t>
  </si>
  <si>
    <t>Expected years before beginning your final 7000+ sleeps</t>
  </si>
  <si>
    <t>Pot of Money Needed To Pay For Future Living Costs</t>
  </si>
  <si>
    <t>Expected years enjoying not working before dying</t>
  </si>
  <si>
    <t>Projected 1st months cost of living with 2% inflation rate.</t>
  </si>
  <si>
    <t>Alternative funding options are discussed in course 8 and 9</t>
  </si>
  <si>
    <t>{"IsHide":false,"HiddenInExcel":false,"SheetId":-1,"Name":"Retirement Calculator","Guid":"AVU5GT","Index":3,"VisibleRange":"","SheetTheme":{"TabColor":"","BodyColor":"","BodyImage":""}}</t>
  </si>
  <si>
    <t>Life and Health Insurance Needs Calculator</t>
  </si>
  <si>
    <t xml:space="preserve">Don't leave it to chance.  For pennies on the dollar get covered and transfer your sleepless nights to the right insurance providers.          
 </t>
  </si>
  <si>
    <r>
      <t xml:space="preserve">If I become disabled I want money to pay the following </t>
    </r>
    <r>
      <rPr>
        <b/>
        <i/>
        <u/>
        <sz val="10"/>
        <color rgb="FF000000"/>
        <rFont val="Short Stack"/>
        <family val="3"/>
      </rPr>
      <t>Personal</t>
    </r>
    <r>
      <rPr>
        <sz val="10"/>
        <color rgb="FFFFFFFF"/>
        <rFont val="Short Stack"/>
        <family val="3"/>
      </rPr>
      <t xml:space="preserve"> monthly bills. </t>
    </r>
  </si>
  <si>
    <r>
      <t xml:space="preserve">If I become disabled I want money to pay my share of the following </t>
    </r>
    <r>
      <rPr>
        <b/>
        <i/>
        <u/>
        <sz val="10"/>
        <color rgb="FF000000"/>
        <rFont val="Short Stack"/>
        <family val="3"/>
      </rPr>
      <t>Business</t>
    </r>
    <r>
      <rPr>
        <sz val="10"/>
        <color rgb="FF000000"/>
        <rFont val="Short Stack"/>
        <family val="3"/>
      </rPr>
      <t xml:space="preserve"> </t>
    </r>
    <r>
      <rPr>
        <sz val="10"/>
        <color rgb="FFFFFFFF"/>
        <rFont val="Short Stack"/>
        <family val="3"/>
      </rPr>
      <t xml:space="preserve">monthly bills. </t>
    </r>
  </si>
  <si>
    <t>Mortgage or Rent</t>
  </si>
  <si>
    <t>Loan Payments</t>
  </si>
  <si>
    <t>Savings Program</t>
  </si>
  <si>
    <t>Staff Salaries</t>
  </si>
  <si>
    <t>Utilities</t>
  </si>
  <si>
    <t>Car Expenses</t>
  </si>
  <si>
    <t>Furn./Equip./Vehicle Leases</t>
  </si>
  <si>
    <t>Property Taxes</t>
  </si>
  <si>
    <t>Business/Property Taxes</t>
  </si>
  <si>
    <t>Insurance Premiums</t>
  </si>
  <si>
    <t>Accounting/Legal Services</t>
  </si>
  <si>
    <t>Phone/Mail</t>
  </si>
  <si>
    <t>Total Personal Monthly Costs</t>
  </si>
  <si>
    <t>Total Business Monthly Costs</t>
  </si>
  <si>
    <t>{"IsHide":false,"HiddenInExcel":false,"SheetId":-1,"Name":"Disability Calculator","Guid":"3YDS2N","Index":5,"VisibleRange":"","SheetTheme":{"TabColor":"","BodyColor":"","BodyImage":""}}</t>
  </si>
  <si>
    <r>
      <t xml:space="preserve">If I become critically ill I want a lump sum of money to pay the following </t>
    </r>
    <r>
      <rPr>
        <b/>
        <i/>
        <u/>
        <sz val="10"/>
        <color rgb="FF000000"/>
        <rFont val="Short Stack"/>
        <family val="3"/>
      </rPr>
      <t>personal</t>
    </r>
    <r>
      <rPr>
        <sz val="10"/>
        <color rgb="FFFFFFFF"/>
        <rFont val="Short Stack"/>
        <family val="3"/>
      </rPr>
      <t xml:space="preserve"> bills. </t>
    </r>
  </si>
  <si>
    <r>
      <t xml:space="preserve">If I should die prematurally I want a lump sum of money to pay the following </t>
    </r>
    <r>
      <rPr>
        <b/>
        <i/>
        <u/>
        <sz val="10"/>
        <color rgb="FF000000"/>
        <rFont val="Short Stack"/>
        <family val="3"/>
      </rPr>
      <t>personal</t>
    </r>
    <r>
      <rPr>
        <sz val="10"/>
        <color rgb="FFFFFFFF"/>
        <rFont val="Short Stack"/>
        <family val="3"/>
      </rPr>
      <t xml:space="preserve"> bills. </t>
    </r>
  </si>
  <si>
    <t>Mortgage Pay down</t>
  </si>
  <si>
    <t>Loan Pay out</t>
  </si>
  <si>
    <t>Children's Education</t>
  </si>
  <si>
    <t>Pursue Alternative Care</t>
  </si>
  <si>
    <t>Funeral Expense</t>
  </si>
  <si>
    <t>Property Taxes/Condo Fees</t>
  </si>
  <si>
    <t>Replace Spouses Income</t>
  </si>
  <si>
    <t>Months</t>
  </si>
  <si>
    <t>Spouse Income</t>
  </si>
  <si>
    <t>Total Personal Costs</t>
  </si>
  <si>
    <t>{"IsHide":false,"HiddenInExcel":false,"SheetId":-1,"Name":"Critical Ill &amp; Life Calculator","Guid":"P246V0","Index":6,"VisibleRange":"","SheetTheme":{"TabColor":"","BodyColor":"","BodyImage":""}}</t>
  </si>
  <si>
    <t xml:space="preserve">Your Name </t>
  </si>
  <si>
    <t>Budget Sheet to Manage Cash Flow</t>
  </si>
  <si>
    <t>Your Name</t>
  </si>
  <si>
    <r>
      <t xml:space="preserve">*ENTER </t>
    </r>
    <r>
      <rPr>
        <b/>
        <sz val="12"/>
        <color rgb="FFFF0000"/>
        <rFont val="Arial"/>
        <family val="2"/>
      </rPr>
      <t>RED #'s</t>
    </r>
  </si>
  <si>
    <t>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</si>
  <si>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</si>
  <si>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</si>
  <si>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</si>
  <si>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</si>
  <si>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</si>
  <si>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</si>
  <si>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</si>
  <si>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</si>
  <si>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</si>
  <si>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</si>
  <si>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</si>
  <si>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</si>
  <si>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Last Year</t>
  </si>
  <si>
    <t>Budget</t>
  </si>
  <si>
    <t>Actual</t>
  </si>
  <si>
    <t>Over/Under</t>
  </si>
  <si>
    <t>LAST YEAR</t>
  </si>
  <si>
    <t>BUDGET</t>
  </si>
  <si>
    <t>TARGET</t>
  </si>
  <si>
    <t>ACTUAL</t>
  </si>
  <si>
    <t>INCOME</t>
  </si>
  <si>
    <t>Salary (Before Tax)</t>
  </si>
  <si>
    <t xml:space="preserve"> </t>
  </si>
  <si>
    <t>RPP/RRSP/RCA Deductions</t>
  </si>
  <si>
    <t>Group Insurance Deduction</t>
  </si>
  <si>
    <t>Union FeeDeductions</t>
  </si>
  <si>
    <t>Federal Tax Deduction</t>
  </si>
  <si>
    <t>Provincial Tax Deduction</t>
  </si>
  <si>
    <t>CPP/OAS Deductions</t>
  </si>
  <si>
    <t>EI Deduction</t>
  </si>
  <si>
    <t>Other Deduction</t>
  </si>
  <si>
    <t>Net Income (After Deductions)</t>
  </si>
  <si>
    <t>Alt. Salary (Before Tax)</t>
  </si>
  <si>
    <t>Total Net Income</t>
  </si>
  <si>
    <t>Expenses</t>
  </si>
  <si>
    <t xml:space="preserve">Financial Goals </t>
  </si>
  <si>
    <t>$1000 Rainy Day</t>
  </si>
  <si>
    <t>Full Rainy Day</t>
  </si>
  <si>
    <t>College Fund</t>
  </si>
  <si>
    <t>Retirement Fund</t>
  </si>
  <si>
    <t>Vacation</t>
  </si>
  <si>
    <t>Giving</t>
  </si>
  <si>
    <t>Charitable Gifts</t>
  </si>
  <si>
    <t>Housing</t>
  </si>
  <si>
    <t>Mortgage/Rent</t>
  </si>
  <si>
    <t>House/Rent Insurance</t>
  </si>
  <si>
    <t>Repairs &amp; Maintanence</t>
  </si>
  <si>
    <t>Furniture Replacement</t>
  </si>
  <si>
    <t>TIPPS</t>
  </si>
  <si>
    <t>Transportation</t>
  </si>
  <si>
    <t>Car Payment</t>
  </si>
  <si>
    <t>Gas, Oil, Wash</t>
  </si>
  <si>
    <t>Car/Truck Insurance</t>
  </si>
  <si>
    <t>Car/Truck Licensing</t>
  </si>
  <si>
    <t>Car Replacement</t>
  </si>
  <si>
    <t>Car Maintenance</t>
  </si>
  <si>
    <t>Bus/Taxi</t>
  </si>
  <si>
    <t>Clothing</t>
  </si>
  <si>
    <t>Adult Clothing</t>
  </si>
  <si>
    <t>Children's/Grand Clothing</t>
  </si>
  <si>
    <t>Cleaning/Laundry</t>
  </si>
  <si>
    <t>Medical</t>
  </si>
  <si>
    <t>Personal Disability Insurance</t>
  </si>
  <si>
    <t>Personal Health Insurance</t>
  </si>
  <si>
    <t>Personal Life Insurance</t>
  </si>
  <si>
    <t>Personal Long Term Care</t>
  </si>
  <si>
    <t>Personal Critical Illness Insurance</t>
  </si>
  <si>
    <t>CO-Pay Dental</t>
  </si>
  <si>
    <t>CO-Pay Paramedical</t>
  </si>
  <si>
    <t>CO-Pay Medical</t>
  </si>
  <si>
    <t>Other</t>
  </si>
  <si>
    <t>Personal</t>
  </si>
  <si>
    <t>Child Care</t>
  </si>
  <si>
    <t>Baby/Sitter</t>
  </si>
  <si>
    <t>Toiletries</t>
  </si>
  <si>
    <t>Cosmedics</t>
  </si>
  <si>
    <t>Hair Care</t>
  </si>
  <si>
    <t>School Supplies</t>
  </si>
  <si>
    <t>School Fees</t>
  </si>
  <si>
    <t>Child Support</t>
  </si>
  <si>
    <t>Subscriptions</t>
  </si>
  <si>
    <t>Gifts/Xmas</t>
  </si>
  <si>
    <t>Miscellaneous</t>
  </si>
  <si>
    <t>Entertainment</t>
  </si>
  <si>
    <t>Bank Fees</t>
  </si>
  <si>
    <t>Interest Charges</t>
  </si>
  <si>
    <t>Electricity</t>
  </si>
  <si>
    <t>Gas</t>
  </si>
  <si>
    <t>Phone</t>
  </si>
  <si>
    <t>Cable</t>
  </si>
  <si>
    <t>Food</t>
  </si>
  <si>
    <t>Grocery</t>
  </si>
  <si>
    <t>Restauants</t>
  </si>
  <si>
    <t>Debt</t>
  </si>
  <si>
    <t>Visa 1</t>
  </si>
  <si>
    <t>Visa 2</t>
  </si>
  <si>
    <t>Master Card 1</t>
  </si>
  <si>
    <t>Master Card 2</t>
  </si>
  <si>
    <t>Student Loan</t>
  </si>
  <si>
    <t>Line of Credit</t>
  </si>
  <si>
    <t>Department Card 1</t>
  </si>
  <si>
    <t>Department Card 2</t>
  </si>
  <si>
    <t>Total Expenses $</t>
  </si>
  <si>
    <t>Total Expenses %</t>
  </si>
  <si>
    <t>Amount of Money Needed</t>
  </si>
  <si>
    <t>Rate of Return</t>
  </si>
  <si>
    <t>Months Before $ Needed</t>
  </si>
  <si>
    <t>Monthly Amount Needed</t>
  </si>
  <si>
    <r>
      <t>  </t>
    </r>
    <r>
      <rPr>
        <sz val="10"/>
        <color rgb="FF222222"/>
        <rFont val="Arial"/>
        <family val="2"/>
      </rPr>
      <t>Car Maintenance (ie regular maintenance at the dealer (van), or break replacement)</t>
    </r>
  </si>
  <si>
    <r>
      <t>2)</t>
    </r>
    <r>
      <rPr>
        <sz val="7"/>
        <color rgb="FF222222"/>
        <rFont val="Times New Roman"/>
        <family val="1"/>
      </rPr>
      <t>      </t>
    </r>
    <r>
      <rPr>
        <sz val="10"/>
        <color rgb="FF222222"/>
        <rFont val="Arial"/>
        <family val="2"/>
      </rPr>
      <t>Vacation expenses</t>
    </r>
  </si>
  <si>
    <r>
      <t>3)</t>
    </r>
    <r>
      <rPr>
        <sz val="7"/>
        <color rgb="FF222222"/>
        <rFont val="Times New Roman"/>
        <family val="1"/>
      </rPr>
      <t>      </t>
    </r>
    <r>
      <rPr>
        <sz val="10"/>
        <color rgb="FF222222"/>
        <rFont val="Arial"/>
        <family val="2"/>
      </rPr>
      <t>Cost for med’s</t>
    </r>
  </si>
  <si>
    <r>
      <t>4)</t>
    </r>
    <r>
      <rPr>
        <sz val="7"/>
        <color rgb="FF222222"/>
        <rFont val="Times New Roman"/>
        <family val="1"/>
      </rPr>
      <t>      </t>
    </r>
    <r>
      <rPr>
        <sz val="10"/>
        <color rgb="FF222222"/>
        <rFont val="Arial"/>
        <family val="2"/>
      </rPr>
      <t>Interest charges</t>
    </r>
  </si>
  <si>
    <r>
      <t>5)</t>
    </r>
    <r>
      <rPr>
        <sz val="7"/>
        <color rgb="FF222222"/>
        <rFont val="Times New Roman"/>
        <family val="1"/>
      </rPr>
      <t>      </t>
    </r>
    <r>
      <rPr>
        <sz val="10"/>
        <color rgb="FF222222"/>
        <rFont val="Arial"/>
        <family val="2"/>
      </rPr>
      <t>Bank fees</t>
    </r>
  </si>
  <si>
    <t>{"IsHide":false,"HiddenInExcel":false,"SheetId":-1,"Name":"Budget","Guid":"3VU267","Index":7,"VisibleRange":"","SheetTheme":{"TabColor":"","BodyColor":"","BodyImage":""}}</t>
  </si>
  <si>
    <t>{"IsHide":false,"HiddenInExcel":false,"SheetId":-1,"Name":"House Down Payment","Guid":"OTQFAH","Index":8,"VisibleRange":"","SheetTheme":{"TabColor":"","BodyColor":"","BodyImage":""}}</t>
  </si>
  <si>
    <t>Saving For Initial House Cost Calculator</t>
  </si>
  <si>
    <t>How much will I need to save to begin buying a house?</t>
  </si>
  <si>
    <t>Down payment</t>
  </si>
  <si>
    <t>Closing costs</t>
  </si>
  <si>
    <t>Home Inspection</t>
  </si>
  <si>
    <t>Registered Retirement Savings Plan</t>
  </si>
  <si>
    <t>With Home Buyers Plan</t>
  </si>
  <si>
    <t>Legal/Moving/Taxes/Insurance</t>
  </si>
  <si>
    <t>Projected  cost with 6% inflation rate</t>
  </si>
  <si>
    <t>{"IsHide":false,"HiddenInExcel":false,"SheetId":-1,"Name":"Vacation Calculator","Guid":"JNN6QF","Index":9,"VisibleRange":"","SheetTheme":{"TabColor":"","BodyColor":"","BodyImage":""}}</t>
  </si>
  <si>
    <t>Saving For A Vacation Purchase Calculator</t>
  </si>
  <si>
    <t>How much will I need to save to pay for a vacation?</t>
  </si>
  <si>
    <t>How will Vacation be funded ?</t>
  </si>
  <si>
    <t>Airline Ticket</t>
  </si>
  <si>
    <t>Car Travel Gas</t>
  </si>
  <si>
    <t>Monthly interest</t>
  </si>
  <si>
    <t>Cruise Cost</t>
  </si>
  <si>
    <t>Accomodation Cost</t>
  </si>
  <si>
    <t>Meal Cost</t>
  </si>
  <si>
    <t>Sightseeing/Activities</t>
  </si>
  <si>
    <t>Travel Insurance</t>
  </si>
  <si>
    <t>{"IsHide":false,"HiddenInExcel":false,"SheetId":-1,"Name":"Car Calculator","Guid":"5FI90Z","Index":1,"VisibleRange":"","SheetTheme":{"TabColor":"","BodyColor":"","BodyImage":""}}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</si>
</sst>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&quot;$&quot;* #,##0_-;\-&quot;$&quot;* #,##0_-;_-&quot;$&quot;* &quot;-&quot;??_-;_-@_-"/>
    <numFmt numFmtId="166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Short Stack"/>
      <family val="3"/>
    </font>
    <font>
      <sz val="11"/>
      <color theme="1"/>
      <name val="Short Stack"/>
      <family val="3"/>
    </font>
    <font>
      <sz val="10"/>
      <color theme="1"/>
      <name val="Short Stack"/>
      <family val="3"/>
    </font>
    <font>
      <sz val="8"/>
      <color theme="1"/>
      <name val="Short Stack"/>
      <family val="3"/>
    </font>
    <font>
      <sz val="10"/>
      <color theme="0"/>
      <name val="Short Stack"/>
      <family val="3"/>
    </font>
    <font>
      <sz val="10"/>
      <color theme="1"/>
      <name val="Calibri"/>
      <family val="2"/>
      <scheme val="minor"/>
    </font>
    <font>
      <sz val="10"/>
      <color rgb="FFFF0000"/>
      <name val="Short Stack"/>
      <family val="3"/>
    </font>
    <font>
      <u/>
      <sz val="11"/>
      <color theme="10"/>
      <name val="Calibri"/>
      <family val="2"/>
      <scheme val="minor"/>
    </font>
    <font>
      <sz val="9"/>
      <color theme="1"/>
      <name val="Short Stack"/>
      <family val="3"/>
    </font>
    <font>
      <b/>
      <sz val="10"/>
      <color theme="1"/>
      <name val="Short Stack"/>
      <family val="3"/>
    </font>
    <font>
      <sz val="11"/>
      <color rgb="FFFF0000"/>
      <name val="Short Stack"/>
      <family val="3"/>
    </font>
    <font>
      <sz val="8"/>
      <color rgb="FF000000"/>
      <name val="Short Stack"/>
      <family val="3"/>
    </font>
    <font>
      <sz val="10"/>
      <color rgb="FFFF3300"/>
      <name val="Short Stack"/>
      <family val="3"/>
    </font>
    <font>
      <b/>
      <sz val="14"/>
      <color theme="1"/>
      <name val="Short Stack"/>
      <family val="3"/>
    </font>
    <font>
      <u/>
      <sz val="11"/>
      <color theme="1"/>
      <name val="Short Stack"/>
      <family val="3"/>
    </font>
    <font>
      <u/>
      <sz val="9"/>
      <color theme="10"/>
      <name val="Calibri"/>
      <family val="2"/>
      <scheme val="minor"/>
    </font>
    <font>
      <sz val="11"/>
      <color rgb="FF000000"/>
      <name val="Short Stack"/>
      <family val="3"/>
    </font>
    <font>
      <sz val="16"/>
      <color rgb="FF000000"/>
      <name val="Short Stack"/>
      <family val="3"/>
    </font>
    <font>
      <sz val="10"/>
      <color rgb="FFFFFFFF"/>
      <name val="Short Stack"/>
      <family val="3"/>
    </font>
    <font>
      <sz val="10"/>
      <color rgb="FF000000"/>
      <name val="Calibri"/>
      <family val="2"/>
    </font>
    <font>
      <sz val="10"/>
      <color rgb="FF000000"/>
      <name val="Short Stack"/>
      <family val="3"/>
    </font>
    <font>
      <b/>
      <sz val="10"/>
      <color rgb="FF000000"/>
      <name val="Short Stack"/>
      <family val="3"/>
    </font>
    <font>
      <u/>
      <sz val="11"/>
      <color rgb="FF0000FF"/>
      <name val="Calibri"/>
      <family val="2"/>
    </font>
    <font>
      <b/>
      <sz val="6"/>
      <color rgb="FF000000"/>
      <name val="Short Stack"/>
      <family val="3"/>
    </font>
    <font>
      <b/>
      <sz val="14"/>
      <color rgb="FF000000"/>
      <name val="Short Stack"/>
      <family val="3"/>
    </font>
    <font>
      <u/>
      <sz val="11"/>
      <color rgb="FF000000"/>
      <name val="Short Stack"/>
      <family val="3"/>
    </font>
    <font>
      <sz val="14"/>
      <color rgb="FF000000"/>
      <name val="Short Stack"/>
      <family val="3"/>
    </font>
    <font>
      <sz val="11"/>
      <color theme="1"/>
      <name val="Calibri"/>
      <family val="2"/>
    </font>
    <font>
      <u/>
      <sz val="9"/>
      <color rgb="FF0000FF"/>
      <name val="Calibri"/>
      <family val="2"/>
    </font>
    <font>
      <sz val="9"/>
      <color rgb="FF000000"/>
      <name val="Short Stack"/>
      <family val="3"/>
    </font>
    <font>
      <b/>
      <i/>
      <u/>
      <sz val="10"/>
      <color rgb="FF000000"/>
      <name val="Short Stack"/>
      <family val="3"/>
    </font>
    <font>
      <b/>
      <sz val="24"/>
      <color rgb="FFFF0000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i/>
      <sz val="8"/>
      <color rgb="FF000000"/>
      <name val="Arial"/>
      <family val="2"/>
    </font>
    <font>
      <sz val="7"/>
      <color rgb="FF222222"/>
      <name val="Times New Roman"/>
      <family val="1"/>
    </font>
    <font>
      <sz val="10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DCE6F1"/>
        <bgColor rgb="FF000000"/>
      </patternFill>
    </fill>
  </fills>
  <borders count="61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theme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3" fillId="2" borderId="5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8" xfId="0" applyFont="1" applyFill="1" applyBorder="1"/>
    <xf numFmtId="164" fontId="1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 wrapText="1"/>
    </xf>
    <xf numFmtId="10" fontId="3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165" fontId="11" fillId="5" borderId="9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165" fontId="14" fillId="6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165" fontId="8" fillId="6" borderId="11" xfId="0" applyNumberFormat="1" applyFont="1" applyFill="1" applyBorder="1" applyAlignment="1" applyProtection="1">
      <alignment horizontal="center" vertical="center"/>
      <protection locked="0"/>
    </xf>
    <xf numFmtId="9" fontId="8" fillId="6" borderId="12" xfId="1" applyFont="1" applyFill="1" applyBorder="1" applyAlignment="1" applyProtection="1">
      <alignment horizontal="center" vertical="center"/>
      <protection locked="0"/>
    </xf>
    <xf numFmtId="10" fontId="3" fillId="4" borderId="12" xfId="0" applyNumberFormat="1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9" fontId="8" fillId="6" borderId="13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7" fillId="4" borderId="0" xfId="2" applyFont="1" applyFill="1" applyBorder="1" applyAlignment="1">
      <alignment horizontal="left" vertical="center"/>
    </xf>
    <xf numFmtId="165" fontId="11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65" fontId="11" fillId="4" borderId="13" xfId="0" applyNumberFormat="1" applyFont="1" applyFill="1" applyBorder="1" applyAlignment="1">
      <alignment horizontal="center" vertical="center"/>
    </xf>
    <xf numFmtId="165" fontId="14" fillId="6" borderId="16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vertical="center"/>
    </xf>
    <xf numFmtId="0" fontId="18" fillId="7" borderId="19" xfId="0" applyFont="1" applyFill="1" applyBorder="1"/>
    <xf numFmtId="0" fontId="18" fillId="7" borderId="20" xfId="0" applyFont="1" applyFill="1" applyBorder="1"/>
    <xf numFmtId="0" fontId="18" fillId="7" borderId="21" xfId="0" applyFont="1" applyFill="1" applyBorder="1" applyAlignment="1">
      <alignment vertical="center"/>
    </xf>
    <xf numFmtId="0" fontId="18" fillId="7" borderId="22" xfId="0" applyFont="1" applyFill="1" applyBorder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0" fontId="8" fillId="7" borderId="24" xfId="0" applyFont="1" applyFill="1" applyBorder="1" applyAlignment="1">
      <alignment vertical="center"/>
    </xf>
    <xf numFmtId="0" fontId="8" fillId="7" borderId="24" xfId="0" applyFont="1" applyFill="1" applyBorder="1" applyAlignment="1">
      <alignment horizontal="center" vertical="center"/>
    </xf>
    <xf numFmtId="0" fontId="21" fillId="7" borderId="25" xfId="0" applyFont="1" applyFill="1" applyBorder="1"/>
    <xf numFmtId="0" fontId="20" fillId="8" borderId="0" xfId="0" applyFont="1" applyFill="1" applyBorder="1" applyAlignment="1">
      <alignment vertical="center"/>
    </xf>
    <xf numFmtId="0" fontId="22" fillId="9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165" fontId="14" fillId="10" borderId="11" xfId="0" applyNumberFormat="1" applyFont="1" applyFill="1" applyBorder="1" applyAlignment="1">
      <alignment horizontal="center" vertical="center"/>
    </xf>
    <xf numFmtId="165" fontId="8" fillId="10" borderId="11" xfId="0" applyNumberFormat="1" applyFont="1" applyFill="1" applyBorder="1" applyAlignment="1" applyProtection="1">
      <alignment horizontal="center" vertical="center"/>
      <protection locked="0"/>
    </xf>
    <xf numFmtId="0" fontId="22" fillId="8" borderId="12" xfId="0" applyFont="1" applyFill="1" applyBorder="1" applyAlignment="1">
      <alignment vertical="center"/>
    </xf>
    <xf numFmtId="0" fontId="22" fillId="9" borderId="12" xfId="0" applyFont="1" applyFill="1" applyBorder="1" applyAlignment="1">
      <alignment vertical="center"/>
    </xf>
    <xf numFmtId="165" fontId="14" fillId="10" borderId="12" xfId="0" applyNumberFormat="1" applyFont="1" applyFill="1" applyBorder="1" applyAlignment="1">
      <alignment horizontal="center" vertical="center"/>
    </xf>
    <xf numFmtId="9" fontId="8" fillId="10" borderId="12" xfId="1" applyFont="1" applyFill="1" applyBorder="1" applyAlignment="1" applyProtection="1">
      <alignment horizontal="center" vertical="center"/>
      <protection locked="0"/>
    </xf>
    <xf numFmtId="10" fontId="18" fillId="9" borderId="12" xfId="0" applyNumberFormat="1" applyFont="1" applyFill="1" applyBorder="1" applyAlignment="1">
      <alignment horizontal="center" vertical="center"/>
    </xf>
    <xf numFmtId="165" fontId="8" fillId="10" borderId="12" xfId="0" applyNumberFormat="1" applyFont="1" applyFill="1" applyBorder="1" applyAlignment="1">
      <alignment horizontal="center" vertical="center"/>
    </xf>
    <xf numFmtId="9" fontId="8" fillId="10" borderId="13" xfId="1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vertical="center"/>
    </xf>
    <xf numFmtId="10" fontId="18" fillId="9" borderId="0" xfId="0" applyNumberFormat="1" applyFont="1" applyFill="1" applyBorder="1" applyAlignment="1">
      <alignment horizontal="center" vertical="center"/>
    </xf>
    <xf numFmtId="165" fontId="23" fillId="8" borderId="9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165" fontId="23" fillId="9" borderId="11" xfId="0" applyNumberFormat="1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center" vertical="center" wrapText="1"/>
    </xf>
    <xf numFmtId="165" fontId="23" fillId="9" borderId="12" xfId="0" applyNumberFormat="1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165" fontId="14" fillId="10" borderId="13" xfId="0" applyNumberFormat="1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>
      <alignment horizontal="center" vertical="center" wrapText="1"/>
    </xf>
    <xf numFmtId="165" fontId="23" fillId="9" borderId="9" xfId="0" applyNumberFormat="1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64" fontId="28" fillId="8" borderId="0" xfId="0" applyNumberFormat="1" applyFont="1" applyFill="1" applyBorder="1" applyAlignment="1">
      <alignment vertical="center"/>
    </xf>
    <xf numFmtId="0" fontId="18" fillId="9" borderId="0" xfId="0" applyFont="1" applyFill="1" applyBorder="1"/>
    <xf numFmtId="0" fontId="22" fillId="9" borderId="0" xfId="0" applyFont="1" applyFill="1" applyBorder="1" applyAlignment="1">
      <alignment vertical="center" wrapText="1"/>
    </xf>
    <xf numFmtId="0" fontId="18" fillId="8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horizontal="left"/>
    </xf>
    <xf numFmtId="0" fontId="29" fillId="0" borderId="19" xfId="0" applyFont="1" applyFill="1" applyBorder="1" applyProtection="1"/>
    <xf numFmtId="0" fontId="29" fillId="0" borderId="0" xfId="0" applyFont="1" applyFill="1" applyBorder="1" applyProtection="1"/>
    <xf numFmtId="0" fontId="21" fillId="9" borderId="0" xfId="0" applyFont="1" applyFill="1" applyBorder="1" applyAlignment="1" applyProtection="1">
      <alignment vertical="center"/>
    </xf>
    <xf numFmtId="165" fontId="14" fillId="10" borderId="28" xfId="0" applyNumberFormat="1" applyFont="1" applyFill="1" applyBorder="1" applyAlignment="1" applyProtection="1">
      <alignment horizontal="center" vertical="center"/>
      <protection locked="0"/>
    </xf>
    <xf numFmtId="165" fontId="8" fillId="10" borderId="28" xfId="0" applyNumberFormat="1" applyFont="1" applyFill="1" applyBorder="1" applyAlignment="1" applyProtection="1">
      <alignment horizontal="center" vertical="center"/>
      <protection locked="0"/>
    </xf>
    <xf numFmtId="0" fontId="22" fillId="9" borderId="0" xfId="0" applyFont="1" applyFill="1" applyBorder="1" applyAlignment="1" applyProtection="1">
      <alignment vertical="center"/>
    </xf>
    <xf numFmtId="9" fontId="8" fillId="10" borderId="28" xfId="1" applyFont="1" applyFill="1" applyBorder="1" applyAlignment="1" applyProtection="1">
      <alignment horizontal="center" vertical="center"/>
      <protection locked="0"/>
    </xf>
    <xf numFmtId="10" fontId="18" fillId="9" borderId="0" xfId="0" applyNumberFormat="1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31" fillId="9" borderId="0" xfId="0" applyFont="1" applyFill="1" applyBorder="1" applyAlignment="1" applyProtection="1">
      <alignment horizontal="right" vertical="center" wrapText="1"/>
    </xf>
    <xf numFmtId="0" fontId="31" fillId="9" borderId="0" xfId="0" applyFont="1" applyFill="1" applyBorder="1" applyAlignment="1" applyProtection="1">
      <alignment horizontal="left" vertical="center"/>
    </xf>
    <xf numFmtId="164" fontId="22" fillId="9" borderId="0" xfId="0" applyNumberFormat="1" applyFont="1" applyFill="1" applyBorder="1" applyAlignment="1" applyProtection="1">
      <alignment horizontal="center" vertical="center"/>
    </xf>
    <xf numFmtId="0" fontId="21" fillId="9" borderId="0" xfId="0" applyFont="1" applyFill="1" applyBorder="1" applyProtection="1"/>
    <xf numFmtId="0" fontId="22" fillId="8" borderId="0" xfId="0" applyFont="1" applyFill="1" applyBorder="1" applyAlignment="1" applyProtection="1">
      <alignment horizontal="left" vertical="center" wrapText="1"/>
    </xf>
    <xf numFmtId="165" fontId="23" fillId="8" borderId="9" xfId="0" applyNumberFormat="1" applyFont="1" applyFill="1" applyBorder="1" applyAlignment="1" applyProtection="1">
      <alignment horizontal="center" vertical="center"/>
    </xf>
    <xf numFmtId="0" fontId="29" fillId="9" borderId="0" xfId="0" applyFont="1" applyFill="1" applyBorder="1" applyProtection="1"/>
    <xf numFmtId="165" fontId="23" fillId="8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2" fillId="11" borderId="0" xfId="0" applyFont="1" applyFill="1" applyBorder="1" applyAlignment="1" applyProtection="1">
      <alignment vertical="top" wrapText="1"/>
    </xf>
    <xf numFmtId="164" fontId="14" fillId="11" borderId="0" xfId="0" applyNumberFormat="1" applyFont="1" applyFill="1" applyBorder="1" applyAlignment="1" applyProtection="1">
      <alignment vertical="center"/>
    </xf>
    <xf numFmtId="0" fontId="18" fillId="11" borderId="0" xfId="0" applyFont="1" applyFill="1" applyBorder="1" applyProtection="1"/>
    <xf numFmtId="0" fontId="23" fillId="9" borderId="0" xfId="0" applyFont="1" applyFill="1" applyBorder="1" applyAlignment="1" applyProtection="1">
      <alignment horizontal="center"/>
    </xf>
    <xf numFmtId="0" fontId="22" fillId="11" borderId="0" xfId="0" applyFont="1" applyFill="1" applyBorder="1" applyAlignment="1" applyProtection="1">
      <alignment vertical="center" wrapText="1"/>
    </xf>
    <xf numFmtId="0" fontId="18" fillId="9" borderId="0" xfId="0" applyFont="1" applyFill="1" applyBorder="1" applyProtection="1"/>
    <xf numFmtId="0" fontId="18" fillId="8" borderId="0" xfId="0" applyFont="1" applyFill="1" applyBorder="1" applyProtection="1"/>
    <xf numFmtId="0" fontId="18" fillId="0" borderId="21" xfId="0" applyFont="1" applyFill="1" applyBorder="1" applyAlignment="1" applyProtection="1">
      <alignment vertical="center"/>
    </xf>
    <xf numFmtId="0" fontId="22" fillId="8" borderId="0" xfId="0" applyFont="1" applyFill="1" applyBorder="1" applyAlignment="1" applyProtection="1">
      <alignment vertical="center" wrapText="1"/>
    </xf>
    <xf numFmtId="0" fontId="29" fillId="0" borderId="19" xfId="0" applyFont="1" applyFill="1" applyBorder="1"/>
    <xf numFmtId="0" fontId="29" fillId="0" borderId="0" xfId="0" applyFont="1" applyFill="1" applyBorder="1"/>
    <xf numFmtId="164" fontId="14" fillId="10" borderId="12" xfId="0" applyNumberFormat="1" applyFont="1" applyFill="1" applyBorder="1" applyAlignment="1">
      <alignment vertical="center"/>
    </xf>
    <xf numFmtId="164" fontId="14" fillId="10" borderId="12" xfId="0" applyNumberFormat="1" applyFont="1" applyFill="1" applyBorder="1" applyAlignment="1">
      <alignment horizontal="right" vertical="center"/>
    </xf>
    <xf numFmtId="164" fontId="22" fillId="9" borderId="12" xfId="0" applyNumberFormat="1" applyFont="1" applyFill="1" applyBorder="1" applyAlignment="1">
      <alignment horizontal="right" vertical="center"/>
    </xf>
    <xf numFmtId="0" fontId="31" fillId="9" borderId="0" xfId="0" applyFont="1" applyFill="1" applyBorder="1" applyAlignment="1">
      <alignment horizontal="right" vertical="center" wrapText="1"/>
    </xf>
    <xf numFmtId="0" fontId="31" fillId="9" borderId="0" xfId="0" applyFont="1" applyFill="1" applyBorder="1" applyAlignment="1">
      <alignment horizontal="left" vertical="center"/>
    </xf>
    <xf numFmtId="164" fontId="22" fillId="9" borderId="0" xfId="0" applyNumberFormat="1" applyFont="1" applyFill="1" applyBorder="1" applyAlignment="1">
      <alignment horizontal="center" vertical="center"/>
    </xf>
    <xf numFmtId="0" fontId="21" fillId="9" borderId="0" xfId="0" applyFont="1" applyFill="1" applyBorder="1"/>
    <xf numFmtId="165" fontId="14" fillId="8" borderId="12" xfId="0" applyNumberFormat="1" applyFont="1" applyFill="1" applyBorder="1" applyAlignment="1">
      <alignment vertical="center"/>
    </xf>
    <xf numFmtId="164" fontId="14" fillId="9" borderId="12" xfId="0" applyNumberFormat="1" applyFont="1" applyFill="1" applyBorder="1" applyAlignment="1">
      <alignment horizontal="right" vertical="center"/>
    </xf>
    <xf numFmtId="165" fontId="14" fillId="8" borderId="0" xfId="0" applyNumberFormat="1" applyFont="1" applyFill="1" applyBorder="1" applyAlignment="1">
      <alignment horizontal="center" vertical="center"/>
    </xf>
    <xf numFmtId="164" fontId="23" fillId="8" borderId="0" xfId="0" applyNumberFormat="1" applyFont="1" applyFill="1" applyBorder="1" applyAlignment="1">
      <alignment horizontal="right" vertical="center"/>
    </xf>
    <xf numFmtId="164" fontId="23" fillId="9" borderId="9" xfId="0" applyNumberFormat="1" applyFont="1" applyFill="1" applyBorder="1" applyAlignment="1">
      <alignment horizontal="right" vertical="center"/>
    </xf>
    <xf numFmtId="0" fontId="8" fillId="8" borderId="0" xfId="0" applyFont="1" applyFill="1" applyBorder="1" applyAlignment="1">
      <alignment vertical="center"/>
    </xf>
    <xf numFmtId="165" fontId="23" fillId="9" borderId="0" xfId="0" applyNumberFormat="1" applyFont="1" applyFill="1" applyBorder="1" applyAlignment="1">
      <alignment horizontal="center" vertical="center"/>
    </xf>
    <xf numFmtId="0" fontId="30" fillId="9" borderId="0" xfId="2" applyFont="1" applyFill="1" applyBorder="1" applyAlignment="1">
      <alignment horizontal="left" vertical="center"/>
    </xf>
    <xf numFmtId="0" fontId="29" fillId="9" borderId="0" xfId="0" applyFont="1" applyFill="1" applyBorder="1"/>
    <xf numFmtId="0" fontId="22" fillId="11" borderId="0" xfId="0" applyFont="1" applyFill="1" applyBorder="1" applyAlignment="1">
      <alignment vertical="top" wrapText="1"/>
    </xf>
    <xf numFmtId="0" fontId="22" fillId="11" borderId="0" xfId="0" applyFont="1" applyFill="1" applyBorder="1" applyAlignment="1">
      <alignment vertical="center" wrapText="1"/>
    </xf>
    <xf numFmtId="0" fontId="18" fillId="11" borderId="0" xfId="0" applyFont="1" applyFill="1" applyBorder="1"/>
    <xf numFmtId="164" fontId="14" fillId="11" borderId="0" xfId="0" applyNumberFormat="1" applyFont="1" applyFill="1" applyBorder="1" applyAlignment="1">
      <alignment vertical="center"/>
    </xf>
    <xf numFmtId="0" fontId="22" fillId="9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21" xfId="0" applyFont="1" applyFill="1" applyBorder="1" applyAlignment="1">
      <alignment vertical="center"/>
    </xf>
    <xf numFmtId="164" fontId="14" fillId="10" borderId="12" xfId="0" applyNumberFormat="1" applyFont="1" applyFill="1" applyBorder="1" applyAlignment="1" applyProtection="1">
      <alignment horizontal="right" vertical="center"/>
      <protection locked="0"/>
    </xf>
    <xf numFmtId="0" fontId="8" fillId="10" borderId="28" xfId="0" applyFont="1" applyFill="1" applyBorder="1" applyAlignment="1" applyProtection="1">
      <alignment horizontal="center" vertical="center" wrapText="1"/>
      <protection locked="0"/>
    </xf>
    <xf numFmtId="164" fontId="14" fillId="10" borderId="28" xfId="0" applyNumberFormat="1" applyFont="1" applyFill="1" applyBorder="1" applyAlignment="1" applyProtection="1">
      <alignment horizontal="center" vertical="center"/>
      <protection locked="0"/>
    </xf>
    <xf numFmtId="164" fontId="14" fillId="10" borderId="28" xfId="0" applyNumberFormat="1" applyFont="1" applyFill="1" applyBorder="1" applyAlignment="1">
      <alignment horizontal="right" vertical="center"/>
    </xf>
    <xf numFmtId="0" fontId="20" fillId="8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165" fontId="14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vertical="center"/>
    </xf>
    <xf numFmtId="164" fontId="23" fillId="9" borderId="0" xfId="0" applyNumberFormat="1" applyFont="1" applyFill="1" applyBorder="1" applyAlignment="1">
      <alignment horizontal="right" vertical="center"/>
    </xf>
    <xf numFmtId="49" fontId="36" fillId="12" borderId="30" xfId="0" applyNumberFormat="1" applyFont="1" applyFill="1" applyBorder="1" applyAlignment="1">
      <alignment horizontal="center" wrapText="1"/>
    </xf>
    <xf numFmtId="0" fontId="36" fillId="12" borderId="30" xfId="0" applyFont="1" applyFill="1" applyBorder="1" applyAlignment="1">
      <alignment horizontal="center"/>
    </xf>
    <xf numFmtId="0" fontId="36" fillId="12" borderId="0" xfId="0" applyFont="1" applyFill="1" applyBorder="1"/>
    <xf numFmtId="0" fontId="37" fillId="0" borderId="0" xfId="0" applyFont="1" applyFill="1" applyBorder="1"/>
    <xf numFmtId="0" fontId="42" fillId="0" borderId="0" xfId="0" applyFont="1" applyFill="1" applyBorder="1"/>
    <xf numFmtId="49" fontId="41" fillId="0" borderId="42" xfId="0" applyNumberFormat="1" applyFont="1" applyFill="1" applyBorder="1" applyAlignment="1">
      <alignment horizontal="center" vertical="center" wrapText="1"/>
    </xf>
    <xf numFmtId="49" fontId="41" fillId="0" borderId="43" xfId="0" applyNumberFormat="1" applyFont="1" applyFill="1" applyBorder="1" applyAlignment="1">
      <alignment horizontal="center" vertical="center" wrapText="1"/>
    </xf>
    <xf numFmtId="49" fontId="41" fillId="0" borderId="44" xfId="0" applyNumberFormat="1" applyFont="1" applyFill="1" applyBorder="1" applyAlignment="1">
      <alignment horizontal="center" vertical="center" wrapText="1"/>
    </xf>
    <xf numFmtId="16" fontId="41" fillId="0" borderId="45" xfId="0" applyNumberFormat="1" applyFont="1" applyFill="1" applyBorder="1" applyAlignment="1">
      <alignment horizontal="center" vertical="center"/>
    </xf>
    <xf numFmtId="49" fontId="41" fillId="12" borderId="46" xfId="0" applyNumberFormat="1" applyFont="1" applyFill="1" applyBorder="1" applyAlignment="1">
      <alignment horizontal="center" vertical="center"/>
    </xf>
    <xf numFmtId="49" fontId="41" fillId="12" borderId="47" xfId="0" applyNumberFormat="1" applyFont="1" applyFill="1" applyBorder="1" applyAlignment="1">
      <alignment horizontal="center" vertical="center" wrapText="1"/>
    </xf>
    <xf numFmtId="16" fontId="41" fillId="12" borderId="4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1" fillId="10" borderId="48" xfId="0" applyNumberFormat="1" applyFont="1" applyFill="1" applyBorder="1" applyAlignment="1">
      <alignment vertical="center" wrapText="1"/>
    </xf>
    <xf numFmtId="0" fontId="42" fillId="0" borderId="49" xfId="0" applyNumberFormat="1" applyFont="1" applyFill="1" applyBorder="1" applyAlignment="1">
      <alignment horizontal="center" vertical="center" wrapText="1"/>
    </xf>
    <xf numFmtId="0" fontId="42" fillId="0" borderId="50" xfId="0" applyNumberFormat="1" applyFont="1" applyFill="1" applyBorder="1" applyAlignment="1">
      <alignment horizontal="center" vertical="center" wrapText="1"/>
    </xf>
    <xf numFmtId="0" fontId="42" fillId="0" borderId="51" xfId="0" applyNumberFormat="1" applyFont="1" applyFill="1" applyBorder="1" applyAlignment="1">
      <alignment horizontal="center" vertical="center" wrapText="1"/>
    </xf>
    <xf numFmtId="0" fontId="42" fillId="0" borderId="52" xfId="0" applyNumberFormat="1" applyFont="1" applyFill="1" applyBorder="1" applyAlignment="1">
      <alignment vertical="center" wrapText="1"/>
    </xf>
    <xf numFmtId="0" fontId="42" fillId="0" borderId="50" xfId="0" applyNumberFormat="1" applyFont="1" applyFill="1" applyBorder="1" applyAlignment="1">
      <alignment vertical="center" wrapText="1"/>
    </xf>
    <xf numFmtId="0" fontId="42" fillId="0" borderId="48" xfId="0" applyNumberFormat="1" applyFont="1" applyFill="1" applyBorder="1" applyAlignment="1">
      <alignment vertical="center"/>
    </xf>
    <xf numFmtId="0" fontId="41" fillId="13" borderId="48" xfId="0" applyNumberFormat="1" applyFont="1" applyFill="1" applyBorder="1" applyAlignment="1">
      <alignment horizontal="left" vertical="center" wrapText="1"/>
    </xf>
    <xf numFmtId="166" fontId="43" fillId="13" borderId="53" xfId="0" applyNumberFormat="1" applyFont="1" applyFill="1" applyBorder="1" applyAlignment="1">
      <alignment horizontal="center" vertical="center" wrapText="1"/>
    </xf>
    <xf numFmtId="166" fontId="41" fillId="13" borderId="54" xfId="0" applyNumberFormat="1" applyFont="1" applyFill="1" applyBorder="1" applyAlignment="1">
      <alignment horizontal="center" vertical="center" wrapText="1"/>
    </xf>
    <xf numFmtId="166" fontId="41" fillId="12" borderId="55" xfId="0" applyNumberFormat="1" applyFont="1" applyFill="1" applyBorder="1" applyAlignment="1">
      <alignment vertical="center" wrapText="1"/>
    </xf>
    <xf numFmtId="166" fontId="41" fillId="12" borderId="53" xfId="0" applyNumberFormat="1" applyFont="1" applyFill="1" applyBorder="1" applyAlignment="1">
      <alignment vertical="center" wrapText="1"/>
    </xf>
    <xf numFmtId="166" fontId="41" fillId="12" borderId="56" xfId="0" applyNumberFormat="1" applyFont="1" applyFill="1" applyBorder="1" applyAlignment="1">
      <alignment vertical="center" wrapText="1"/>
    </xf>
    <xf numFmtId="0" fontId="44" fillId="0" borderId="48" xfId="0" applyNumberFormat="1" applyFont="1" applyFill="1" applyBorder="1" applyAlignment="1">
      <alignment horizontal="right" vertical="center" wrapText="1"/>
    </xf>
    <xf numFmtId="166" fontId="45" fillId="0" borderId="57" xfId="0" applyNumberFormat="1" applyFont="1" applyFill="1" applyBorder="1" applyAlignment="1">
      <alignment horizontal="center" vertical="center" wrapText="1"/>
    </xf>
    <xf numFmtId="166" fontId="46" fillId="0" borderId="58" xfId="0" applyNumberFormat="1" applyFont="1" applyFill="1" applyBorder="1" applyAlignment="1">
      <alignment horizontal="center" vertical="center" wrapText="1"/>
    </xf>
    <xf numFmtId="166" fontId="45" fillId="0" borderId="55" xfId="0" applyNumberFormat="1" applyFont="1" applyFill="1" applyBorder="1" applyAlignment="1">
      <alignment horizontal="center" vertical="center" wrapText="1"/>
    </xf>
    <xf numFmtId="166" fontId="44" fillId="13" borderId="55" xfId="0" applyNumberFormat="1" applyFont="1" applyFill="1" applyBorder="1" applyAlignment="1">
      <alignment vertical="center" wrapText="1"/>
    </xf>
    <xf numFmtId="166" fontId="44" fillId="13" borderId="53" xfId="0" applyNumberFormat="1" applyFont="1" applyFill="1" applyBorder="1" applyAlignment="1">
      <alignment vertical="center" wrapText="1"/>
    </xf>
    <xf numFmtId="166" fontId="44" fillId="13" borderId="56" xfId="0" applyNumberFormat="1" applyFont="1" applyFill="1" applyBorder="1" applyAlignment="1">
      <alignment vertical="center" wrapText="1"/>
    </xf>
    <xf numFmtId="166" fontId="41" fillId="13" borderId="59" xfId="0" applyNumberFormat="1" applyFont="1" applyFill="1" applyBorder="1" applyAlignment="1">
      <alignment horizontal="center" vertical="center" wrapText="1"/>
    </xf>
    <xf numFmtId="10" fontId="44" fillId="0" borderId="59" xfId="1" applyNumberFormat="1" applyFont="1" applyFill="1" applyBorder="1" applyAlignment="1">
      <alignment horizontal="center" vertical="center" wrapText="1"/>
    </xf>
    <xf numFmtId="10" fontId="44" fillId="0" borderId="53" xfId="1" applyNumberFormat="1" applyFont="1" applyFill="1" applyBorder="1" applyAlignment="1">
      <alignment horizontal="center" vertical="center" wrapText="1"/>
    </xf>
    <xf numFmtId="10" fontId="44" fillId="0" borderId="54" xfId="1" applyNumberFormat="1" applyFont="1" applyFill="1" applyBorder="1" applyAlignment="1">
      <alignment horizontal="center" vertical="center" wrapText="1"/>
    </xf>
    <xf numFmtId="166" fontId="44" fillId="0" borderId="55" xfId="0" applyNumberFormat="1" applyFont="1" applyFill="1" applyBorder="1" applyAlignment="1">
      <alignment vertical="center" wrapText="1"/>
    </xf>
    <xf numFmtId="166" fontId="44" fillId="0" borderId="53" xfId="0" applyNumberFormat="1" applyFont="1" applyFill="1" applyBorder="1" applyAlignment="1">
      <alignment vertical="center" wrapText="1"/>
    </xf>
    <xf numFmtId="166" fontId="44" fillId="0" borderId="56" xfId="0" applyNumberFormat="1" applyFont="1" applyFill="1" applyBorder="1" applyAlignment="1">
      <alignment vertical="center" wrapText="1"/>
    </xf>
    <xf numFmtId="0" fontId="41" fillId="10" borderId="48" xfId="0" applyNumberFormat="1" applyFont="1" applyFill="1" applyBorder="1" applyAlignment="1">
      <alignment horizontal="right" vertical="center" wrapText="1"/>
    </xf>
    <xf numFmtId="10" fontId="44" fillId="0" borderId="55" xfId="1" applyNumberFormat="1" applyFont="1" applyFill="1" applyBorder="1" applyAlignment="1">
      <alignment horizontal="center" vertical="center" wrapText="1"/>
    </xf>
    <xf numFmtId="10" fontId="44" fillId="0" borderId="57" xfId="1" applyNumberFormat="1" applyFont="1" applyFill="1" applyBorder="1" applyAlignment="1">
      <alignment horizontal="center" vertical="center" wrapText="1"/>
    </xf>
    <xf numFmtId="49" fontId="44" fillId="0" borderId="48" xfId="0" applyNumberFormat="1" applyFont="1" applyFill="1" applyBorder="1" applyAlignment="1">
      <alignment horizontal="right" vertical="center" wrapText="1"/>
    </xf>
    <xf numFmtId="166" fontId="45" fillId="0" borderId="53" xfId="0" applyNumberFormat="1" applyFont="1" applyFill="1" applyBorder="1" applyAlignment="1">
      <alignment horizontal="center" vertical="center" wrapText="1"/>
    </xf>
    <xf numFmtId="49" fontId="44" fillId="0" borderId="56" xfId="0" applyNumberFormat="1" applyFont="1" applyFill="1" applyBorder="1" applyAlignment="1">
      <alignment horizontal="right" vertical="center" wrapText="1"/>
    </xf>
    <xf numFmtId="166" fontId="45" fillId="0" borderId="59" xfId="0" applyNumberFormat="1" applyFont="1" applyFill="1" applyBorder="1" applyAlignment="1">
      <alignment horizontal="center" vertical="center" wrapText="1"/>
    </xf>
    <xf numFmtId="0" fontId="42" fillId="10" borderId="48" xfId="0" applyNumberFormat="1" applyFont="1" applyFill="1" applyBorder="1" applyAlignment="1">
      <alignment horizontal="right" vertical="center" wrapText="1"/>
    </xf>
    <xf numFmtId="49" fontId="41" fillId="0" borderId="56" xfId="0" applyNumberFormat="1" applyFont="1" applyFill="1" applyBorder="1" applyAlignment="1">
      <alignment horizontal="right" vertical="center" wrapText="1"/>
    </xf>
    <xf numFmtId="166" fontId="41" fillId="0" borderId="59" xfId="0" applyNumberFormat="1" applyFont="1" applyFill="1" applyBorder="1" applyAlignment="1">
      <alignment horizontal="center" vertical="center" wrapText="1"/>
    </xf>
    <xf numFmtId="166" fontId="41" fillId="0" borderId="53" xfId="0" applyNumberFormat="1" applyFont="1" applyFill="1" applyBorder="1" applyAlignment="1">
      <alignment horizontal="center" vertical="center" wrapText="1"/>
    </xf>
    <xf numFmtId="166" fontId="41" fillId="0" borderId="55" xfId="0" applyNumberFormat="1" applyFont="1" applyFill="1" applyBorder="1" applyAlignment="1">
      <alignment vertical="center" wrapText="1"/>
    </xf>
    <xf numFmtId="166" fontId="41" fillId="0" borderId="53" xfId="0" applyNumberFormat="1" applyFont="1" applyFill="1" applyBorder="1" applyAlignment="1">
      <alignment vertical="center" wrapText="1"/>
    </xf>
    <xf numFmtId="166" fontId="41" fillId="0" borderId="56" xfId="0" applyNumberFormat="1" applyFont="1" applyFill="1" applyBorder="1" applyAlignment="1">
      <alignment vertical="center" wrapText="1"/>
    </xf>
    <xf numFmtId="166" fontId="42" fillId="13" borderId="55" xfId="0" applyNumberFormat="1" applyFont="1" applyFill="1" applyBorder="1" applyAlignment="1">
      <alignment vertical="center" wrapText="1"/>
    </xf>
    <xf numFmtId="166" fontId="42" fillId="13" borderId="53" xfId="0" applyNumberFormat="1" applyFont="1" applyFill="1" applyBorder="1" applyAlignment="1">
      <alignment vertical="center" wrapText="1"/>
    </xf>
    <xf numFmtId="166" fontId="42" fillId="13" borderId="56" xfId="0" applyNumberFormat="1" applyFont="1" applyFill="1" applyBorder="1" applyAlignment="1">
      <alignment vertical="center" wrapText="1"/>
    </xf>
    <xf numFmtId="49" fontId="41" fillId="13" borderId="56" xfId="0" applyNumberFormat="1" applyFont="1" applyFill="1" applyBorder="1" applyAlignment="1">
      <alignment horizontal="right" vertical="center" wrapText="1"/>
    </xf>
    <xf numFmtId="166" fontId="41" fillId="12" borderId="59" xfId="0" applyNumberFormat="1" applyFont="1" applyFill="1" applyBorder="1" applyAlignment="1">
      <alignment horizontal="center" vertical="center" wrapText="1"/>
    </xf>
    <xf numFmtId="166" fontId="41" fillId="12" borderId="53" xfId="0" applyNumberFormat="1" applyFont="1" applyFill="1" applyBorder="1" applyAlignment="1">
      <alignment horizontal="center" vertical="center" wrapText="1"/>
    </xf>
    <xf numFmtId="166" fontId="41" fillId="12" borderId="54" xfId="0" applyNumberFormat="1" applyFont="1" applyFill="1" applyBorder="1" applyAlignment="1">
      <alignment horizontal="center" vertical="center" wrapText="1"/>
    </xf>
    <xf numFmtId="10" fontId="41" fillId="13" borderId="59" xfId="1" applyNumberFormat="1" applyFont="1" applyFill="1" applyBorder="1" applyAlignment="1">
      <alignment horizontal="center" vertical="center" wrapText="1"/>
    </xf>
    <xf numFmtId="10" fontId="41" fillId="12" borderId="59" xfId="1" applyNumberFormat="1" applyFont="1" applyFill="1" applyBorder="1" applyAlignment="1">
      <alignment horizontal="center" vertical="center" wrapText="1"/>
    </xf>
    <xf numFmtId="10" fontId="41" fillId="12" borderId="53" xfId="1" applyNumberFormat="1" applyFont="1" applyFill="1" applyBorder="1" applyAlignment="1">
      <alignment horizontal="center" vertical="center" wrapText="1"/>
    </xf>
    <xf numFmtId="10" fontId="41" fillId="12" borderId="54" xfId="1" applyNumberFormat="1" applyFont="1" applyFill="1" applyBorder="1" applyAlignment="1">
      <alignment horizontal="center" vertical="center" wrapText="1"/>
    </xf>
    <xf numFmtId="49" fontId="41" fillId="0" borderId="56" xfId="0" applyNumberFormat="1" applyFont="1" applyFill="1" applyBorder="1" applyAlignment="1">
      <alignment horizontal="right" wrapText="1"/>
    </xf>
    <xf numFmtId="10" fontId="41" fillId="0" borderId="59" xfId="1" applyNumberFormat="1" applyFont="1" applyFill="1" applyBorder="1" applyAlignment="1">
      <alignment horizontal="center" wrapText="1"/>
    </xf>
    <xf numFmtId="10" fontId="41" fillId="0" borderId="53" xfId="1" applyNumberFormat="1" applyFont="1" applyFill="1" applyBorder="1" applyAlignment="1">
      <alignment horizontal="center" wrapText="1"/>
    </xf>
    <xf numFmtId="10" fontId="41" fillId="0" borderId="54" xfId="1" applyNumberFormat="1" applyFont="1" applyFill="1" applyBorder="1" applyAlignment="1">
      <alignment horizontal="center" wrapText="1"/>
    </xf>
    <xf numFmtId="166" fontId="41" fillId="0" borderId="55" xfId="0" applyNumberFormat="1" applyFont="1" applyFill="1" applyBorder="1" applyAlignment="1">
      <alignment wrapText="1"/>
    </xf>
    <xf numFmtId="166" fontId="41" fillId="0" borderId="53" xfId="0" applyNumberFormat="1" applyFont="1" applyFill="1" applyBorder="1" applyAlignment="1">
      <alignment wrapText="1"/>
    </xf>
    <xf numFmtId="166" fontId="41" fillId="0" borderId="56" xfId="0" applyNumberFormat="1" applyFont="1" applyFill="1" applyBorder="1" applyAlignment="1">
      <alignment wrapText="1"/>
    </xf>
    <xf numFmtId="166" fontId="41" fillId="0" borderId="59" xfId="0" applyNumberFormat="1" applyFont="1" applyFill="1" applyBorder="1" applyAlignment="1">
      <alignment horizontal="center" wrapText="1"/>
    </xf>
    <xf numFmtId="166" fontId="41" fillId="0" borderId="53" xfId="0" applyNumberFormat="1" applyFont="1" applyFill="1" applyBorder="1" applyAlignment="1">
      <alignment horizontal="center" wrapText="1"/>
    </xf>
    <xf numFmtId="166" fontId="41" fillId="0" borderId="54" xfId="0" applyNumberFormat="1" applyFont="1" applyFill="1" applyBorder="1" applyAlignment="1">
      <alignment horizontal="center" wrapText="1"/>
    </xf>
    <xf numFmtId="166" fontId="45" fillId="0" borderId="59" xfId="0" applyNumberFormat="1" applyFont="1" applyFill="1" applyBorder="1" applyAlignment="1">
      <alignment horizontal="center" wrapText="1"/>
    </xf>
    <xf numFmtId="9" fontId="45" fillId="0" borderId="59" xfId="0" applyNumberFormat="1" applyFont="1" applyFill="1" applyBorder="1" applyAlignment="1">
      <alignment horizontal="center" wrapText="1"/>
    </xf>
    <xf numFmtId="1" fontId="45" fillId="0" borderId="59" xfId="0" applyNumberFormat="1" applyFont="1" applyFill="1" applyBorder="1" applyAlignment="1">
      <alignment horizontal="center" wrapText="1"/>
    </xf>
    <xf numFmtId="166" fontId="37" fillId="0" borderId="0" xfId="0" applyNumberFormat="1" applyFont="1" applyFill="1" applyBorder="1"/>
    <xf numFmtId="0" fontId="47" fillId="0" borderId="0" xfId="0" applyFont="1" applyFill="1" applyBorder="1" applyAlignment="1">
      <alignment horizontal="left" vertical="center" wrapText="1" indent="6"/>
    </xf>
    <xf numFmtId="0" fontId="48" fillId="0" borderId="0" xfId="0" applyFont="1" applyFill="1" applyBorder="1" applyAlignment="1">
      <alignment horizontal="left" vertical="center" wrapText="1" indent="6"/>
    </xf>
    <xf numFmtId="0" fontId="8" fillId="8" borderId="19" xfId="0" applyFont="1" applyFill="1" applyBorder="1" applyAlignment="1">
      <alignment vertical="center"/>
    </xf>
    <xf numFmtId="165" fontId="23" fillId="9" borderId="13" xfId="0" applyNumberFormat="1" applyFont="1" applyFill="1" applyBorder="1" applyAlignment="1">
      <alignment horizontal="center" vertical="center"/>
    </xf>
    <xf numFmtId="165" fontId="23" fillId="8" borderId="0" xfId="0" applyNumberFormat="1" applyFont="1" applyFill="1" applyBorder="1" applyAlignment="1">
      <alignment horizontal="center" vertical="center"/>
    </xf>
    <xf numFmtId="0" fontId="18" fillId="8" borderId="0" xfId="0" applyFont="1" applyFill="1" applyBorder="1"/>
    <xf numFmtId="165" fontId="14" fillId="10" borderId="60" xfId="0" applyNumberFormat="1" applyFont="1" applyFill="1" applyBorder="1" applyAlignment="1" applyProtection="1">
      <alignment horizontal="center" vertical="center"/>
      <protection locked="0"/>
    </xf>
    <xf numFmtId="165" fontId="14" fillId="10" borderId="16" xfId="0" applyNumberFormat="1" applyFont="1" applyFill="1" applyBorder="1" applyAlignment="1" applyProtection="1">
      <alignment horizontal="center" vertical="center"/>
      <protection locked="0"/>
    </xf>
    <xf numFmtId="165" fontId="23" fillId="9" borderId="11" xfId="0" applyNumberFormat="1" applyFont="1" applyFill="1" applyBorder="1" applyAlignment="1" applyProtection="1">
      <alignment horizontal="center" vertical="center"/>
    </xf>
    <xf numFmtId="165" fontId="23" fillId="9" borderId="13" xfId="0" applyNumberFormat="1" applyFont="1" applyFill="1" applyBorder="1" applyAlignment="1" applyProtection="1">
      <alignment horizontal="center" vertical="center"/>
    </xf>
    <xf numFmtId="165" fontId="23" fillId="9" borderId="9" xfId="0" applyNumberFormat="1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left" vertical="center"/>
    </xf>
    <xf numFmtId="0" fontId="22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165" fontId="15" fillId="4" borderId="11" xfId="0" applyNumberFormat="1" applyFont="1" applyFill="1" applyBorder="1" applyAlignment="1">
      <alignment horizontal="center" vertical="center"/>
    </xf>
    <xf numFmtId="165" fontId="15" fillId="4" borderId="12" xfId="0" applyNumberFormat="1" applyFont="1" applyFill="1" applyBorder="1" applyAlignment="1">
      <alignment horizontal="center" vertical="center"/>
    </xf>
    <xf numFmtId="165" fontId="15" fillId="4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9" fillId="4" borderId="0" xfId="2" applyFill="1" applyBorder="1" applyAlignment="1">
      <alignment horizontal="left" vertical="center"/>
    </xf>
    <xf numFmtId="0" fontId="9" fillId="4" borderId="14" xfId="2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left" vertical="center"/>
    </xf>
    <xf numFmtId="0" fontId="17" fillId="4" borderId="14" xfId="2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 applyProtection="1">
      <alignment horizontal="left" vertical="center" wrapText="1"/>
      <protection locked="0"/>
    </xf>
    <xf numFmtId="0" fontId="22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left" vertical="center"/>
    </xf>
    <xf numFmtId="0" fontId="24" fillId="9" borderId="0" xfId="2" applyFont="1" applyFill="1" applyBorder="1" applyAlignment="1">
      <alignment horizontal="left" vertical="center"/>
    </xf>
    <xf numFmtId="0" fontId="18" fillId="9" borderId="10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9" borderId="14" xfId="2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horizontal="left"/>
    </xf>
    <xf numFmtId="165" fontId="26" fillId="8" borderId="11" xfId="0" applyNumberFormat="1" applyFont="1" applyFill="1" applyBorder="1" applyAlignment="1">
      <alignment horizontal="center" vertical="center"/>
    </xf>
    <xf numFmtId="165" fontId="26" fillId="8" borderId="12" xfId="0" applyNumberFormat="1" applyFont="1" applyFill="1" applyBorder="1" applyAlignment="1">
      <alignment horizontal="center" vertical="center"/>
    </xf>
    <xf numFmtId="165" fontId="26" fillId="8" borderId="13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/>
    </xf>
    <xf numFmtId="0" fontId="18" fillId="9" borderId="14" xfId="0" applyFont="1" applyFill="1" applyBorder="1" applyAlignment="1">
      <alignment horizontal="left" vertical="center" wrapText="1"/>
    </xf>
    <xf numFmtId="165" fontId="26" fillId="9" borderId="11" xfId="0" applyNumberFormat="1" applyFont="1" applyFill="1" applyBorder="1" applyAlignment="1">
      <alignment horizontal="center" vertical="center"/>
    </xf>
    <xf numFmtId="165" fontId="26" fillId="9" borderId="12" xfId="0" applyNumberFormat="1" applyFont="1" applyFill="1" applyBorder="1" applyAlignment="1">
      <alignment horizontal="center" vertical="center"/>
    </xf>
    <xf numFmtId="165" fontId="26" fillId="9" borderId="13" xfId="0" applyNumberFormat="1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top" wrapText="1"/>
    </xf>
    <xf numFmtId="0" fontId="23" fillId="9" borderId="0" xfId="0" applyFont="1" applyFill="1" applyBorder="1" applyAlignment="1">
      <alignment horizontal="center"/>
    </xf>
    <xf numFmtId="0" fontId="20" fillId="8" borderId="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0" fillId="9" borderId="1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8" borderId="27" xfId="0" applyFont="1" applyFill="1" applyBorder="1" applyAlignment="1" applyProtection="1">
      <alignment horizontal="center" vertical="center"/>
    </xf>
    <xf numFmtId="0" fontId="19" fillId="7" borderId="18" xfId="0" applyFont="1" applyFill="1" applyBorder="1" applyAlignment="1" applyProtection="1">
      <alignment horizontal="center" vertical="center"/>
    </xf>
    <xf numFmtId="0" fontId="19" fillId="7" borderId="19" xfId="0" applyFont="1" applyFill="1" applyBorder="1" applyAlignment="1" applyProtection="1">
      <alignment horizontal="center" vertical="center"/>
    </xf>
    <xf numFmtId="0" fontId="19" fillId="7" borderId="20" xfId="0" applyFont="1" applyFill="1" applyBorder="1" applyAlignment="1" applyProtection="1">
      <alignment horizontal="center" vertical="center"/>
    </xf>
    <xf numFmtId="0" fontId="19" fillId="7" borderId="21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19" fillId="7" borderId="22" xfId="0" applyFont="1" applyFill="1" applyBorder="1" applyAlignment="1" applyProtection="1">
      <alignment horizontal="center" vertical="center"/>
    </xf>
    <xf numFmtId="0" fontId="18" fillId="7" borderId="21" xfId="0" applyFont="1" applyFill="1" applyBorder="1" applyAlignment="1" applyProtection="1">
      <alignment horizontal="center" wrapText="1"/>
    </xf>
    <xf numFmtId="0" fontId="18" fillId="7" borderId="0" xfId="0" applyFont="1" applyFill="1" applyBorder="1" applyAlignment="1" applyProtection="1">
      <alignment horizontal="center" wrapText="1"/>
    </xf>
    <xf numFmtId="0" fontId="18" fillId="7" borderId="22" xfId="0" applyFont="1" applyFill="1" applyBorder="1" applyAlignment="1" applyProtection="1">
      <alignment horizontal="center" wrapText="1"/>
    </xf>
    <xf numFmtId="0" fontId="20" fillId="7" borderId="21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 vertical="center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23" xfId="0" applyFont="1" applyFill="1" applyBorder="1" applyAlignment="1" applyProtection="1">
      <alignment horizontal="center" vertical="center"/>
    </xf>
    <xf numFmtId="0" fontId="20" fillId="7" borderId="24" xfId="0" applyFont="1" applyFill="1" applyBorder="1" applyAlignment="1" applyProtection="1">
      <alignment horizontal="center" vertical="center"/>
    </xf>
    <xf numFmtId="0" fontId="20" fillId="7" borderId="25" xfId="0" applyFont="1" applyFill="1" applyBorder="1" applyAlignment="1" applyProtection="1">
      <alignment horizontal="center" vertical="center"/>
    </xf>
    <xf numFmtId="0" fontId="20" fillId="8" borderId="19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left" vertical="center" wrapText="1"/>
    </xf>
    <xf numFmtId="0" fontId="14" fillId="10" borderId="11" xfId="0" applyFont="1" applyFill="1" applyBorder="1" applyAlignment="1" applyProtection="1">
      <alignment horizontal="center" vertical="center" wrapText="1"/>
      <protection locked="0"/>
    </xf>
    <xf numFmtId="0" fontId="14" fillId="10" borderId="13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left" vertical="center" wrapText="1"/>
    </xf>
    <xf numFmtId="165" fontId="23" fillId="9" borderId="0" xfId="0" applyNumberFormat="1" applyFont="1" applyFill="1" applyBorder="1" applyAlignment="1" applyProtection="1">
      <alignment horizontal="center" vertical="center"/>
    </xf>
    <xf numFmtId="165" fontId="23" fillId="9" borderId="10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23" fillId="9" borderId="9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horizontal="left" vertical="center"/>
    </xf>
    <xf numFmtId="0" fontId="29" fillId="9" borderId="0" xfId="0" applyFont="1" applyFill="1" applyBorder="1" applyProtection="1"/>
    <xf numFmtId="0" fontId="22" fillId="8" borderId="0" xfId="0" applyFont="1" applyFill="1" applyBorder="1" applyAlignment="1" applyProtection="1">
      <alignment horizontal="center" vertical="center"/>
    </xf>
    <xf numFmtId="165" fontId="14" fillId="8" borderId="9" xfId="0" applyNumberFormat="1" applyFont="1" applyFill="1" applyBorder="1" applyAlignment="1" applyProtection="1">
      <alignment horizontal="center" vertical="center"/>
    </xf>
    <xf numFmtId="165" fontId="14" fillId="8" borderId="0" xfId="0" applyNumberFormat="1" applyFont="1" applyFill="1" applyBorder="1" applyAlignment="1" applyProtection="1">
      <alignment horizontal="center" vertical="center"/>
    </xf>
    <xf numFmtId="0" fontId="30" fillId="9" borderId="0" xfId="2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right" vertical="center"/>
    </xf>
    <xf numFmtId="0" fontId="13" fillId="9" borderId="0" xfId="0" applyFont="1" applyFill="1" applyBorder="1" applyAlignment="1" applyProtection="1">
      <alignment horizontal="left" vertical="center" wrapText="1"/>
    </xf>
    <xf numFmtId="0" fontId="22" fillId="8" borderId="10" xfId="0" applyFont="1" applyFill="1" applyBorder="1" applyAlignment="1" applyProtection="1">
      <alignment horizontal="center" vertical="center"/>
    </xf>
    <xf numFmtId="0" fontId="23" fillId="8" borderId="9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left" vertical="center" wrapText="1"/>
    </xf>
    <xf numFmtId="0" fontId="18" fillId="9" borderId="14" xfId="0" applyFont="1" applyFill="1" applyBorder="1" applyAlignment="1" applyProtection="1">
      <alignment horizontal="left" vertical="center" wrapText="1"/>
    </xf>
    <xf numFmtId="165" fontId="26" fillId="9" borderId="11" xfId="0" applyNumberFormat="1" applyFont="1" applyFill="1" applyBorder="1" applyAlignment="1" applyProtection="1">
      <alignment horizontal="center" vertical="center"/>
    </xf>
    <xf numFmtId="165" fontId="26" fillId="9" borderId="12" xfId="0" applyNumberFormat="1" applyFont="1" applyFill="1" applyBorder="1" applyAlignment="1" applyProtection="1">
      <alignment horizontal="center" vertical="center"/>
    </xf>
    <xf numFmtId="165" fontId="26" fillId="9" borderId="13" xfId="0" applyNumberFormat="1" applyFont="1" applyFill="1" applyBorder="1" applyAlignment="1" applyProtection="1">
      <alignment horizontal="center" vertical="center"/>
    </xf>
    <xf numFmtId="165" fontId="23" fillId="8" borderId="9" xfId="0" applyNumberFormat="1" applyFont="1" applyFill="1" applyBorder="1" applyAlignment="1" applyProtection="1">
      <alignment horizontal="center" vertical="center"/>
    </xf>
    <xf numFmtId="165" fontId="23" fillId="8" borderId="10" xfId="0" applyNumberFormat="1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 applyProtection="1">
      <alignment horizontal="center" vertical="center" wrapText="1"/>
    </xf>
    <xf numFmtId="0" fontId="23" fillId="8" borderId="0" xfId="0" applyFont="1" applyFill="1" applyBorder="1" applyAlignment="1" applyProtection="1">
      <alignment horizontal="center" vertical="top" wrapText="1"/>
    </xf>
    <xf numFmtId="0" fontId="23" fillId="9" borderId="0" xfId="0" applyFont="1" applyFill="1" applyBorder="1" applyAlignment="1" applyProtection="1">
      <alignment horizontal="center"/>
    </xf>
    <xf numFmtId="165" fontId="23" fillId="8" borderId="0" xfId="0" applyNumberFormat="1" applyFont="1" applyFill="1" applyBorder="1" applyAlignment="1" applyProtection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left" vertical="center"/>
    </xf>
    <xf numFmtId="0" fontId="22" fillId="9" borderId="14" xfId="0" applyFont="1" applyFill="1" applyBorder="1" applyAlignment="1">
      <alignment horizontal="left" vertical="center"/>
    </xf>
    <xf numFmtId="165" fontId="23" fillId="8" borderId="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left" vertical="center"/>
    </xf>
    <xf numFmtId="0" fontId="31" fillId="9" borderId="10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center" vertical="center" wrapText="1"/>
    </xf>
    <xf numFmtId="0" fontId="30" fillId="9" borderId="0" xfId="2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49" fontId="33" fillId="12" borderId="29" xfId="0" applyNumberFormat="1" applyFont="1" applyFill="1" applyBorder="1" applyAlignment="1">
      <alignment horizontal="center"/>
    </xf>
    <xf numFmtId="49" fontId="34" fillId="12" borderId="29" xfId="0" applyNumberFormat="1" applyFont="1" applyFill="1" applyBorder="1" applyAlignment="1">
      <alignment horizontal="center"/>
    </xf>
    <xf numFmtId="49" fontId="35" fillId="12" borderId="29" xfId="0" applyNumberFormat="1" applyFont="1" applyFill="1" applyBorder="1" applyAlignment="1">
      <alignment horizontal="center"/>
    </xf>
    <xf numFmtId="0" fontId="38" fillId="13" borderId="31" xfId="0" applyFont="1" applyFill="1" applyBorder="1" applyAlignment="1">
      <alignment horizontal="center" vertical="center"/>
    </xf>
    <xf numFmtId="0" fontId="38" fillId="13" borderId="37" xfId="0" applyFont="1" applyFill="1" applyBorder="1" applyAlignment="1">
      <alignment horizontal="center" vertical="center"/>
    </xf>
    <xf numFmtId="0" fontId="40" fillId="13" borderId="32" xfId="0" applyFont="1" applyFill="1" applyBorder="1" applyAlignment="1">
      <alignment horizontal="center" vertical="center"/>
    </xf>
    <xf numFmtId="0" fontId="40" fillId="13" borderId="33" xfId="0" applyFont="1" applyFill="1" applyBorder="1" applyAlignment="1">
      <alignment horizontal="center" vertical="center"/>
    </xf>
    <xf numFmtId="0" fontId="40" fillId="13" borderId="34" xfId="0" applyFont="1" applyFill="1" applyBorder="1" applyAlignment="1">
      <alignment horizontal="center" vertical="center"/>
    </xf>
    <xf numFmtId="0" fontId="40" fillId="13" borderId="38" xfId="0" applyFont="1" applyFill="1" applyBorder="1" applyAlignment="1">
      <alignment horizontal="center" vertical="center"/>
    </xf>
    <xf numFmtId="0" fontId="40" fillId="13" borderId="39" xfId="0" applyFont="1" applyFill="1" applyBorder="1" applyAlignment="1">
      <alignment horizontal="center" vertical="center"/>
    </xf>
    <xf numFmtId="0" fontId="40" fillId="13" borderId="40" xfId="0" applyFont="1" applyFill="1" applyBorder="1" applyAlignment="1">
      <alignment horizontal="center" vertical="center"/>
    </xf>
    <xf numFmtId="0" fontId="41" fillId="13" borderId="32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1" fillId="13" borderId="34" xfId="0" applyFont="1" applyFill="1" applyBorder="1" applyAlignment="1">
      <alignment horizontal="center" vertical="center"/>
    </xf>
    <xf numFmtId="0" fontId="41" fillId="13" borderId="38" xfId="0" applyFont="1" applyFill="1" applyBorder="1" applyAlignment="1">
      <alignment horizontal="center" vertical="center"/>
    </xf>
    <xf numFmtId="0" fontId="41" fillId="13" borderId="39" xfId="0" applyFont="1" applyFill="1" applyBorder="1" applyAlignment="1">
      <alignment horizontal="center" vertical="center"/>
    </xf>
    <xf numFmtId="0" fontId="41" fillId="13" borderId="40" xfId="0" applyFont="1" applyFill="1" applyBorder="1" applyAlignment="1">
      <alignment horizontal="center" vertical="center"/>
    </xf>
    <xf numFmtId="0" fontId="41" fillId="13" borderId="35" xfId="0" applyFont="1" applyFill="1" applyBorder="1" applyAlignment="1">
      <alignment horizontal="center" vertical="center"/>
    </xf>
    <xf numFmtId="0" fontId="41" fillId="13" borderId="36" xfId="0" applyFont="1" applyFill="1" applyBorder="1" applyAlignment="1">
      <alignment horizontal="center" vertical="center"/>
    </xf>
    <xf numFmtId="0" fontId="41" fillId="13" borderId="31" xfId="0" applyFont="1" applyFill="1" applyBorder="1" applyAlignment="1">
      <alignment horizontal="center" vertical="center"/>
    </xf>
    <xf numFmtId="0" fontId="41" fillId="13" borderId="41" xfId="0" applyFont="1" applyFill="1" applyBorder="1" applyAlignment="1">
      <alignment horizontal="center" vertical="center"/>
    </xf>
    <xf numFmtId="0" fontId="41" fillId="13" borderId="29" xfId="0" applyFont="1" applyFill="1" applyBorder="1" applyAlignment="1">
      <alignment horizontal="center" vertical="center"/>
    </xf>
    <xf numFmtId="0" fontId="41" fillId="13" borderId="37" xfId="0" applyFont="1" applyFill="1" applyBorder="1" applyAlignment="1">
      <alignment horizontal="center" vertical="center"/>
    </xf>
    <xf numFmtId="0" fontId="41" fillId="12" borderId="35" xfId="0" applyFont="1" applyFill="1" applyBorder="1" applyAlignment="1">
      <alignment horizontal="center" vertical="center"/>
    </xf>
    <xf numFmtId="0" fontId="41" fillId="12" borderId="36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 vertical="center"/>
    </xf>
    <xf numFmtId="0" fontId="41" fillId="12" borderId="41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0" fontId="41" fillId="12" borderId="37" xfId="0" applyFont="1" applyFill="1" applyBorder="1" applyAlignment="1">
      <alignment horizontal="center" vertical="center"/>
    </xf>
    <xf numFmtId="0" fontId="30" fillId="9" borderId="14" xfId="2" applyFont="1" applyFill="1" applyBorder="1" applyAlignment="1">
      <alignment horizontal="left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165" fontId="23" fillId="8" borderId="9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left" vertical="center"/>
    </xf>
    <xf numFmtId="0" fontId="22" fillId="8" borderId="0" xfId="0" applyFont="1" applyFill="1" applyBorder="1" applyAlignment="1" applyProtection="1">
      <alignment horizontal="right" vertical="center"/>
    </xf>
    <xf numFmtId="0" fontId="22" fillId="8" borderId="14" xfId="0" applyFont="1" applyFill="1" applyBorder="1" applyAlignment="1" applyProtection="1">
      <alignment horizontal="right" vertical="center"/>
    </xf>
    <xf numFmtId="0" fontId="13" fillId="9" borderId="14" xfId="0" applyFont="1" applyFill="1" applyBorder="1" applyAlignment="1" applyProtection="1">
      <alignment horizontal="left" vertical="center" wrapText="1"/>
    </xf>
    <xf numFmtId="0" fontId="13" fillId="9" borderId="0" xfId="0" applyFont="1" applyFill="1" applyBorder="1" applyAlignment="1" applyProtection="1">
      <alignment horizontal="center" vertical="center"/>
    </xf>
    <xf numFmtId="0" fontId="24" fillId="9" borderId="0" xfId="2" applyFont="1" applyFill="1" applyBorder="1" applyAlignment="1" applyProtection="1">
      <alignment horizontal="left" vertical="center"/>
    </xf>
    <xf numFmtId="0" fontId="24" fillId="9" borderId="14" xfId="2" applyFont="1" applyFill="1" applyBorder="1" applyAlignment="1" applyProtection="1">
      <alignment horizontal="left" vertical="center"/>
    </xf>
    <xf numFmtId="0" fontId="22" fillId="8" borderId="14" xfId="0" applyFont="1" applyFill="1" applyBorder="1" applyAlignment="1" applyProtection="1">
      <alignment horizontal="left" vertical="center"/>
    </xf>
    <xf numFmtId="0" fontId="22" fillId="9" borderId="0" xfId="0" applyFont="1" applyFill="1" applyBorder="1" applyAlignment="1" applyProtection="1">
      <alignment horizontal="left"/>
    </xf>
    <xf numFmtId="0" fontId="22" fillId="9" borderId="0" xfId="0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ra-arc.gc.ca/tfsa/" TargetMode="External"/><Relationship Id="rId1" Type="http://schemas.openxmlformats.org/officeDocument/2006/relationships/hyperlink" Target="http://www.cra-arc.gc.ca/tfsa/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a-arc.gc.ca/tx/ndvdls/tpcs/resp-reee/menu-eng.html,%20Registerd%20Education%20Saving%20Plan" TargetMode="External"/><Relationship Id="rId2" Type="http://schemas.openxmlformats.org/officeDocument/2006/relationships/hyperlink" Target="http://studentaid.alberta.ca/scholarships/alberta-scholarships/" TargetMode="External"/><Relationship Id="rId1" Type="http://schemas.openxmlformats.org/officeDocument/2006/relationships/hyperlink" Target="http://www.cra-arc.gc.ca/tx/ndvdls/tpcs/resp-reee/menu-eng.html,%20Registerd%20Education%20Saving%20Plan" TargetMode="External"/><Relationship Id="rId5" Type="http://schemas.openxmlformats.org/officeDocument/2006/relationships/customProperty" Target="../customProperty2.bin"/><Relationship Id="rId4" Type="http://schemas.openxmlformats.org/officeDocument/2006/relationships/hyperlink" Target="http://studentaid.alberta.ca/scholarships/alberta-scholarship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hyperlink" Target="http://www.cra-arc.gc.ca/hbp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hyperlink" Target="http://www.cra-arc.gc.ca/tfsa/" TargetMode="External"/><Relationship Id="rId1" Type="http://schemas.openxmlformats.org/officeDocument/2006/relationships/hyperlink" Target="http://www.cra-arc.gc.ca/tf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zoomScalePageLayoutView="96" workbookViewId="0">
      <selection sqref="A1:K1"/>
    </sheetView>
  </sheetViews>
  <sheetFormatPr defaultColWidth="0" defaultRowHeight="15" zeroHeight="1" x14ac:dyDescent="0.25"/>
  <cols>
    <col min="1" max="1" width="9" style="2" customWidth="1"/>
    <col min="2" max="2" width="12" style="3" customWidth="1"/>
    <col min="3" max="3" width="17" style="3" customWidth="1"/>
    <col min="4" max="4" width="18.28515625" style="3" customWidth="1"/>
    <col min="5" max="5" width="7.7109375" style="3" customWidth="1"/>
    <col min="6" max="6" width="12" style="3" customWidth="1"/>
    <col min="7" max="7" width="6.5703125" style="3" customWidth="1"/>
    <col min="8" max="8" width="9.140625" style="3" customWidth="1"/>
    <col min="9" max="9" width="14.28515625" style="3" customWidth="1"/>
    <col min="10" max="10" width="16.42578125" style="3" customWidth="1"/>
    <col min="11" max="11" width="7.140625" style="3" customWidth="1"/>
    <col min="12" max="16384" width="9.140625" style="4" hidden="1"/>
  </cols>
  <sheetData>
    <row r="1" spans="1:17" s="1" customFormat="1" ht="15.75" thickTop="1" x14ac:dyDescent="0.25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7" ht="21" x14ac:dyDescent="0.35">
      <c r="A2" s="284"/>
      <c r="B2" s="287" t="s">
        <v>45</v>
      </c>
      <c r="C2" s="287"/>
      <c r="D2" s="287"/>
      <c r="E2" s="287"/>
      <c r="F2" s="287"/>
      <c r="G2" s="287"/>
      <c r="H2" s="287"/>
      <c r="I2" s="287"/>
      <c r="J2" s="287"/>
      <c r="K2" s="7"/>
    </row>
    <row r="3" spans="1:17" ht="7.5" customHeight="1" x14ac:dyDescent="0.35">
      <c r="A3" s="284"/>
      <c r="B3" s="5"/>
      <c r="C3" s="5"/>
      <c r="D3" s="5"/>
      <c r="E3" s="5"/>
      <c r="F3" s="5"/>
      <c r="G3" s="5"/>
      <c r="H3" s="5"/>
      <c r="I3" s="5"/>
      <c r="J3" s="5"/>
      <c r="K3" s="7"/>
    </row>
    <row r="4" spans="1:17" ht="18.75" customHeight="1" x14ac:dyDescent="0.25">
      <c r="A4" s="284"/>
      <c r="B4" s="288" t="s">
        <v>1</v>
      </c>
      <c r="C4" s="288"/>
      <c r="D4" s="288"/>
      <c r="E4" s="288"/>
      <c r="F4" s="288"/>
      <c r="G4" s="288"/>
      <c r="H4" s="288"/>
      <c r="I4" s="288"/>
      <c r="J4" s="288"/>
      <c r="K4" s="7"/>
    </row>
    <row r="5" spans="1:17" ht="21" customHeight="1" x14ac:dyDescent="0.25">
      <c r="A5" s="284"/>
      <c r="B5" s="288"/>
      <c r="C5" s="288"/>
      <c r="D5" s="288"/>
      <c r="E5" s="288"/>
      <c r="F5" s="288"/>
      <c r="G5" s="288"/>
      <c r="H5" s="288"/>
      <c r="I5" s="288"/>
      <c r="J5" s="288"/>
      <c r="K5" s="7"/>
    </row>
    <row r="6" spans="1:17" x14ac:dyDescent="0.25">
      <c r="A6" s="284"/>
      <c r="B6" s="6"/>
      <c r="C6" s="289" t="s">
        <v>6</v>
      </c>
      <c r="D6" s="289"/>
      <c r="E6" s="289"/>
      <c r="F6" s="289"/>
      <c r="G6" s="289"/>
      <c r="H6" s="289"/>
      <c r="I6" s="289"/>
      <c r="J6" s="19"/>
      <c r="K6" s="20"/>
    </row>
    <row r="7" spans="1:17" ht="15.75" thickBot="1" x14ac:dyDescent="0.3">
      <c r="A7" s="285"/>
      <c r="B7" s="17"/>
      <c r="C7" s="18"/>
      <c r="D7" s="18"/>
      <c r="E7" s="18"/>
      <c r="F7" s="18"/>
      <c r="G7" s="18"/>
      <c r="H7" s="18"/>
      <c r="I7" s="18"/>
      <c r="J7" s="18"/>
      <c r="K7" s="21"/>
    </row>
    <row r="8" spans="1:17" ht="15.75" thickTop="1" x14ac:dyDescent="0.25">
      <c r="A8" s="286"/>
      <c r="B8" s="286"/>
      <c r="C8" s="286"/>
      <c r="D8" s="286"/>
      <c r="E8" s="286"/>
      <c r="F8" s="274"/>
      <c r="G8" s="274"/>
      <c r="H8" s="274"/>
      <c r="I8" s="274"/>
      <c r="J8" s="274"/>
      <c r="K8" s="275"/>
    </row>
    <row r="9" spans="1:17" ht="15.75" thickBot="1" x14ac:dyDescent="0.3">
      <c r="A9" s="277" t="s">
        <v>35</v>
      </c>
      <c r="B9" s="277"/>
      <c r="C9" s="277"/>
      <c r="D9" s="277"/>
      <c r="E9" s="277"/>
      <c r="F9" s="270"/>
      <c r="G9" s="256" t="s">
        <v>46</v>
      </c>
      <c r="H9" s="256"/>
      <c r="I9" s="256"/>
      <c r="J9" s="256"/>
      <c r="K9" s="276"/>
    </row>
    <row r="10" spans="1:17" ht="15" customHeight="1" thickTop="1" thickBot="1" x14ac:dyDescent="0.3">
      <c r="A10" s="280"/>
      <c r="B10" s="271" t="s">
        <v>31</v>
      </c>
      <c r="C10" s="271"/>
      <c r="D10" s="271"/>
      <c r="E10" s="278"/>
      <c r="F10" s="270"/>
      <c r="G10" s="257" t="s">
        <v>8</v>
      </c>
      <c r="H10" s="257"/>
      <c r="I10" s="257"/>
      <c r="J10" s="257"/>
      <c r="K10" s="276"/>
    </row>
    <row r="11" spans="1:17" ht="17.25" customHeight="1" thickTop="1" x14ac:dyDescent="0.25">
      <c r="A11" s="280"/>
      <c r="B11" s="262" t="s">
        <v>36</v>
      </c>
      <c r="C11" s="262"/>
      <c r="D11" s="33">
        <v>3000</v>
      </c>
      <c r="E11" s="278"/>
      <c r="F11" s="270"/>
      <c r="G11" s="267" t="s">
        <v>28</v>
      </c>
      <c r="H11" s="267"/>
      <c r="I11" s="267"/>
      <c r="J11" s="37">
        <v>50</v>
      </c>
      <c r="K11" s="276"/>
    </row>
    <row r="12" spans="1:17" ht="18.75" customHeight="1" x14ac:dyDescent="0.25">
      <c r="A12" s="280"/>
      <c r="B12" s="290"/>
      <c r="C12" s="290"/>
      <c r="D12" s="34"/>
      <c r="E12" s="278"/>
      <c r="F12" s="270"/>
      <c r="G12" s="270"/>
      <c r="H12" s="270"/>
      <c r="I12" s="270"/>
      <c r="J12" s="27"/>
      <c r="K12" s="276"/>
    </row>
    <row r="13" spans="1:17" ht="19.5" customHeight="1" x14ac:dyDescent="0.25">
      <c r="A13" s="280"/>
      <c r="B13" s="262" t="s">
        <v>37</v>
      </c>
      <c r="C13" s="262"/>
      <c r="D13" s="35">
        <v>200</v>
      </c>
      <c r="E13" s="278"/>
      <c r="F13" s="270"/>
      <c r="G13" s="11"/>
      <c r="H13" s="272" t="s">
        <v>9</v>
      </c>
      <c r="I13" s="272"/>
      <c r="J13" s="38">
        <v>0.02</v>
      </c>
      <c r="K13" s="276"/>
    </row>
    <row r="14" spans="1:17" ht="20.25" customHeight="1" x14ac:dyDescent="0.25">
      <c r="A14" s="280"/>
      <c r="B14" s="290"/>
      <c r="C14" s="290"/>
      <c r="D14" s="34"/>
      <c r="E14" s="278"/>
      <c r="F14" s="270"/>
      <c r="G14" s="270"/>
      <c r="H14" s="270"/>
      <c r="I14" s="270"/>
      <c r="J14" s="39">
        <f>J13/12</f>
        <v>1.6666666666666668E-3</v>
      </c>
      <c r="K14" s="276"/>
    </row>
    <row r="15" spans="1:17" ht="15" customHeight="1" x14ac:dyDescent="0.25">
      <c r="A15" s="280"/>
      <c r="B15" s="262" t="s">
        <v>38</v>
      </c>
      <c r="C15" s="262"/>
      <c r="D15" s="35">
        <v>150</v>
      </c>
      <c r="E15" s="278"/>
      <c r="F15" s="270"/>
      <c r="G15" s="268" t="s">
        <v>44</v>
      </c>
      <c r="H15" s="268"/>
      <c r="I15" s="269"/>
      <c r="J15" s="40">
        <v>0</v>
      </c>
      <c r="K15" s="276"/>
    </row>
    <row r="16" spans="1:17" ht="17.25" customHeight="1" x14ac:dyDescent="0.25">
      <c r="A16" s="280"/>
      <c r="B16" s="290"/>
      <c r="C16" s="290"/>
      <c r="D16" s="34"/>
      <c r="E16" s="278"/>
      <c r="F16" s="270"/>
      <c r="G16" s="291"/>
      <c r="H16" s="291"/>
      <c r="I16" s="292"/>
      <c r="J16" s="27"/>
      <c r="K16" s="276"/>
      <c r="L16" s="11"/>
      <c r="M16" s="11"/>
      <c r="N16" s="25"/>
      <c r="O16" s="26"/>
      <c r="P16" s="12"/>
      <c r="Q16" s="10"/>
    </row>
    <row r="17" spans="1:17" ht="18.75" customHeight="1" thickBot="1" x14ac:dyDescent="0.3">
      <c r="A17" s="280"/>
      <c r="B17" s="262" t="s">
        <v>32</v>
      </c>
      <c r="C17" s="262"/>
      <c r="D17" s="35">
        <v>120</v>
      </c>
      <c r="E17" s="278"/>
      <c r="F17" s="270"/>
      <c r="G17" s="11"/>
      <c r="H17" s="272" t="s">
        <v>9</v>
      </c>
      <c r="I17" s="272"/>
      <c r="J17" s="41">
        <v>0.02</v>
      </c>
      <c r="K17" s="276"/>
      <c r="L17" s="11"/>
      <c r="M17" s="11"/>
      <c r="N17" s="25"/>
      <c r="O17" s="26"/>
      <c r="P17" s="12"/>
      <c r="Q17" s="10"/>
    </row>
    <row r="18" spans="1:17" ht="18" customHeight="1" thickTop="1" thickBot="1" x14ac:dyDescent="0.3">
      <c r="A18" s="280"/>
      <c r="B18" s="263" t="s">
        <v>39</v>
      </c>
      <c r="C18" s="263"/>
      <c r="D18" s="36"/>
      <c r="E18" s="278"/>
      <c r="F18" s="270"/>
      <c r="G18" s="270"/>
      <c r="H18" s="270"/>
      <c r="I18" s="270"/>
      <c r="J18" s="24">
        <f>J17/12</f>
        <v>1.6666666666666668E-3</v>
      </c>
      <c r="K18" s="276"/>
      <c r="L18" s="10"/>
    </row>
    <row r="19" spans="1:17" ht="21" customHeight="1" thickTop="1" thickBot="1" x14ac:dyDescent="0.3">
      <c r="A19" s="280"/>
      <c r="B19" s="262" t="s">
        <v>2</v>
      </c>
      <c r="C19" s="262"/>
      <c r="D19" s="30">
        <f>SUM(D11:E17)</f>
        <v>3470</v>
      </c>
      <c r="E19" s="278"/>
      <c r="F19" s="270"/>
      <c r="G19" s="293"/>
      <c r="H19" s="293"/>
      <c r="I19" s="293"/>
      <c r="J19" s="293"/>
      <c r="K19" s="276"/>
      <c r="L19" s="10"/>
    </row>
    <row r="20" spans="1:17" ht="23.25" customHeight="1" thickTop="1" thickBot="1" x14ac:dyDescent="0.3">
      <c r="A20" s="280"/>
      <c r="B20" s="258" t="s">
        <v>7</v>
      </c>
      <c r="C20" s="258"/>
      <c r="D20" s="258"/>
      <c r="E20" s="278"/>
      <c r="F20" s="270"/>
      <c r="G20" s="257" t="s">
        <v>10</v>
      </c>
      <c r="H20" s="257"/>
      <c r="I20" s="257"/>
      <c r="J20" s="257"/>
      <c r="K20" s="276"/>
      <c r="L20" s="10"/>
    </row>
    <row r="21" spans="1:17" ht="20.25" customHeight="1" thickTop="1" x14ac:dyDescent="0.25">
      <c r="A21" s="280"/>
      <c r="B21" s="259" t="s">
        <v>33</v>
      </c>
      <c r="C21" s="259"/>
      <c r="D21" s="260">
        <v>2</v>
      </c>
      <c r="E21" s="278"/>
      <c r="F21" s="270"/>
      <c r="G21" s="267" t="s">
        <v>28</v>
      </c>
      <c r="H21" s="267"/>
      <c r="I21" s="267"/>
      <c r="J21" s="31">
        <f>(J11*(1+J14))*((1+J14)^((D21)*12)-1)/J14</f>
        <v>1225.3223932973174</v>
      </c>
      <c r="K21" s="276"/>
      <c r="L21" s="10"/>
    </row>
    <row r="22" spans="1:17" ht="18.75" customHeight="1" thickBot="1" x14ac:dyDescent="0.3">
      <c r="A22" s="280"/>
      <c r="B22" s="259"/>
      <c r="C22" s="259"/>
      <c r="D22" s="261"/>
      <c r="E22" s="278"/>
      <c r="F22" s="270"/>
      <c r="G22" s="268" t="s">
        <v>44</v>
      </c>
      <c r="H22" s="268"/>
      <c r="I22" s="269"/>
      <c r="J22" s="49">
        <f>J15*(1+J17)^(D21)</f>
        <v>0</v>
      </c>
      <c r="K22" s="276"/>
      <c r="L22" s="10"/>
    </row>
    <row r="23" spans="1:17" ht="22.5" customHeight="1" thickTop="1" thickBot="1" x14ac:dyDescent="0.3">
      <c r="A23" s="280"/>
      <c r="B23" s="258" t="s">
        <v>43</v>
      </c>
      <c r="C23" s="258"/>
      <c r="D23" s="258"/>
      <c r="E23" s="278"/>
      <c r="F23" s="270"/>
      <c r="G23" s="46"/>
      <c r="H23" s="46"/>
      <c r="I23" s="46"/>
      <c r="J23" s="47"/>
      <c r="K23" s="276"/>
    </row>
    <row r="24" spans="1:17" ht="15" customHeight="1" thickTop="1" thickBot="1" x14ac:dyDescent="0.3">
      <c r="A24" s="280"/>
      <c r="B24" s="262" t="s">
        <v>40</v>
      </c>
      <c r="C24" s="262"/>
      <c r="D24" s="50">
        <v>1200</v>
      </c>
      <c r="E24" s="278"/>
      <c r="F24" s="270"/>
      <c r="G24" s="254" t="s">
        <v>3</v>
      </c>
      <c r="H24" s="254"/>
      <c r="I24" s="254"/>
      <c r="J24" s="32">
        <f>J21+J22</f>
        <v>1225.3223932973174</v>
      </c>
      <c r="K24" s="276"/>
      <c r="L24" s="13"/>
    </row>
    <row r="25" spans="1:17" ht="15" customHeight="1" thickBot="1" x14ac:dyDescent="0.3">
      <c r="A25" s="280"/>
      <c r="B25" s="262" t="s">
        <v>42</v>
      </c>
      <c r="C25" s="279"/>
      <c r="D25" s="50">
        <v>500</v>
      </c>
      <c r="E25" s="278"/>
      <c r="F25" s="270"/>
      <c r="G25" s="48"/>
      <c r="H25" s="48"/>
      <c r="I25" s="48"/>
      <c r="J25" s="47"/>
      <c r="K25" s="276"/>
      <c r="L25" s="13"/>
    </row>
    <row r="26" spans="1:17" ht="17.25" customHeight="1" thickTop="1" thickBot="1" x14ac:dyDescent="0.3">
      <c r="A26" s="280"/>
      <c r="B26" s="262" t="s">
        <v>41</v>
      </c>
      <c r="C26" s="262"/>
      <c r="D26" s="51">
        <v>2000</v>
      </c>
      <c r="E26" s="278"/>
      <c r="F26" s="270"/>
      <c r="G26" s="252" t="s">
        <v>19</v>
      </c>
      <c r="H26" s="252"/>
      <c r="I26" s="253"/>
      <c r="J26" s="264">
        <f>((D19-J24)*J18)/(((1+J18)^((D21)*12))-1)</f>
        <v>91.748047221953499</v>
      </c>
      <c r="K26" s="276"/>
      <c r="L26" s="13"/>
    </row>
    <row r="27" spans="1:17" ht="15" customHeight="1" thickTop="1" x14ac:dyDescent="0.25">
      <c r="A27" s="280"/>
      <c r="B27" s="262" t="s">
        <v>2</v>
      </c>
      <c r="C27" s="262"/>
      <c r="D27" s="43">
        <f>SUM(D24+D25+D26)</f>
        <v>3700</v>
      </c>
      <c r="E27" s="278"/>
      <c r="F27" s="270"/>
      <c r="G27" s="252"/>
      <c r="H27" s="252"/>
      <c r="I27" s="253"/>
      <c r="J27" s="265"/>
      <c r="K27" s="276"/>
      <c r="L27" s="13"/>
    </row>
    <row r="28" spans="1:17" ht="15" customHeight="1" thickBot="1" x14ac:dyDescent="0.3">
      <c r="A28" s="280"/>
      <c r="B28" s="28"/>
      <c r="C28" s="28"/>
      <c r="D28" s="44"/>
      <c r="E28" s="278"/>
      <c r="F28" s="270"/>
      <c r="G28" s="252"/>
      <c r="H28" s="252"/>
      <c r="I28" s="253"/>
      <c r="J28" s="266"/>
      <c r="K28" s="276"/>
      <c r="L28" s="13"/>
    </row>
    <row r="29" spans="1:17" ht="15" customHeight="1" thickTop="1" x14ac:dyDescent="0.25">
      <c r="A29" s="280"/>
      <c r="B29" s="42"/>
      <c r="C29" s="42"/>
      <c r="D29" s="44"/>
      <c r="E29" s="278"/>
      <c r="F29" s="270"/>
      <c r="G29" s="14"/>
      <c r="H29" s="14"/>
      <c r="I29" s="14"/>
      <c r="J29" s="15"/>
      <c r="K29" s="276"/>
      <c r="L29" s="13"/>
    </row>
    <row r="30" spans="1:17" ht="15" customHeight="1" x14ac:dyDescent="0.25">
      <c r="A30" s="280"/>
      <c r="B30" s="255" t="s">
        <v>4</v>
      </c>
      <c r="C30" s="255"/>
      <c r="D30" s="255"/>
      <c r="E30" s="278"/>
      <c r="F30" s="273" t="s">
        <v>34</v>
      </c>
      <c r="G30" s="273"/>
      <c r="H30" s="273"/>
      <c r="I30" s="273"/>
      <c r="J30" s="273"/>
      <c r="K30" s="273"/>
      <c r="L30" s="13"/>
    </row>
    <row r="31" spans="1:17" hidden="1" x14ac:dyDescent="0.25">
      <c r="A31" s="23"/>
      <c r="B31" s="45"/>
      <c r="C31" s="45"/>
      <c r="D31" s="45"/>
      <c r="E31" s="22"/>
      <c r="F31" s="14"/>
      <c r="G31" s="14"/>
      <c r="H31" s="14"/>
      <c r="I31" s="14"/>
      <c r="J31" s="16"/>
      <c r="K31" s="14"/>
      <c r="L31" s="13"/>
    </row>
    <row r="32" spans="1:17" hidden="1" x14ac:dyDescent="0.25">
      <c r="A32" s="8"/>
      <c r="B32" s="45"/>
      <c r="C32" s="45"/>
      <c r="D32" s="45"/>
      <c r="E32" s="22"/>
      <c r="F32" s="14"/>
      <c r="G32" s="14"/>
      <c r="H32" s="14"/>
      <c r="I32" s="14"/>
      <c r="J32" s="14"/>
      <c r="K32" s="14"/>
      <c r="L32" s="13"/>
    </row>
    <row r="33" spans="1:11" hidden="1" x14ac:dyDescent="0.25">
      <c r="A33" s="8"/>
      <c r="B33" s="29"/>
      <c r="C33" s="45"/>
      <c r="D33" s="45"/>
      <c r="E33" s="22"/>
      <c r="F33" s="14"/>
      <c r="G33" s="14"/>
      <c r="H33" s="14"/>
      <c r="I33" s="14"/>
      <c r="J33" s="14"/>
      <c r="K33" s="14"/>
    </row>
    <row r="34" spans="1:11" ht="15" hidden="1" customHeight="1" x14ac:dyDescent="0.25">
      <c r="A34" s="8"/>
      <c r="B34" s="9"/>
      <c r="C34" s="8"/>
      <c r="D34" s="8"/>
      <c r="E34" s="22"/>
      <c r="F34" s="11" t="s">
        <v>3</v>
      </c>
    </row>
    <row r="35" spans="1:11" hidden="1" x14ac:dyDescent="0.25">
      <c r="A35" s="9"/>
      <c r="B35" s="9"/>
      <c r="C35" s="8"/>
      <c r="D35" s="8"/>
      <c r="E35" s="8"/>
      <c r="F35" s="14"/>
    </row>
    <row r="36" spans="1:11" hidden="1" x14ac:dyDescent="0.25">
      <c r="A36" s="9"/>
      <c r="B36" s="8"/>
      <c r="C36" s="8"/>
      <c r="D36" s="8"/>
      <c r="E36" s="8"/>
      <c r="F36" s="14"/>
    </row>
    <row r="37" spans="1:11" hidden="1" x14ac:dyDescent="0.25">
      <c r="A37" s="8"/>
      <c r="B37" s="8"/>
      <c r="C37" s="8"/>
      <c r="D37" s="8"/>
      <c r="E37" s="8"/>
      <c r="F37" s="14"/>
    </row>
    <row r="38" spans="1:11" hidden="1" x14ac:dyDescent="0.25">
      <c r="A38" s="8"/>
      <c r="B38" s="8"/>
      <c r="C38" s="8"/>
      <c r="D38" s="8"/>
      <c r="E38" s="8"/>
      <c r="F38" s="14"/>
    </row>
    <row r="39" spans="1:11" hidden="1" x14ac:dyDescent="0.25">
      <c r="A39" s="8"/>
      <c r="B39" s="8"/>
      <c r="C39" s="8"/>
      <c r="D39" s="8"/>
      <c r="E39" s="8"/>
      <c r="F39" s="14"/>
    </row>
    <row r="40" spans="1:11" hidden="1" x14ac:dyDescent="0.25">
      <c r="A40" s="8"/>
      <c r="E40" s="8"/>
      <c r="F40" s="14"/>
    </row>
    <row r="41" spans="1:11" hidden="1" x14ac:dyDescent="0.25">
      <c r="E41" s="8"/>
      <c r="F41" s="14"/>
    </row>
    <row r="42" spans="1:11" hidden="1" x14ac:dyDescent="0.25">
      <c r="E42" s="8"/>
      <c r="F42" s="14"/>
    </row>
    <row r="43" spans="1:11" hidden="1" x14ac:dyDescent="0.25">
      <c r="F43" s="14"/>
    </row>
    <row r="44" spans="1:11" hidden="1" x14ac:dyDescent="0.25">
      <c r="F44" s="14"/>
    </row>
    <row r="45" spans="1:11" hidden="1" x14ac:dyDescent="0.25"/>
    <row r="46" spans="1:11" hidden="1" x14ac:dyDescent="0.25"/>
    <row r="47" spans="1:11" hidden="1" x14ac:dyDescent="0.25"/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</sheetData>
  <mergeCells count="49">
    <mergeCell ref="A1:K1"/>
    <mergeCell ref="A2:A7"/>
    <mergeCell ref="A8:E8"/>
    <mergeCell ref="G8:J8"/>
    <mergeCell ref="B19:C19"/>
    <mergeCell ref="B2:J2"/>
    <mergeCell ref="B4:J5"/>
    <mergeCell ref="C6:I6"/>
    <mergeCell ref="H13:I13"/>
    <mergeCell ref="B12:C12"/>
    <mergeCell ref="B14:C14"/>
    <mergeCell ref="B16:C16"/>
    <mergeCell ref="G16:I16"/>
    <mergeCell ref="G18:I18"/>
    <mergeCell ref="G19:J19"/>
    <mergeCell ref="A9:E9"/>
    <mergeCell ref="E10:E30"/>
    <mergeCell ref="B24:C24"/>
    <mergeCell ref="B25:C25"/>
    <mergeCell ref="B26:C26"/>
    <mergeCell ref="B27:C27"/>
    <mergeCell ref="B23:D23"/>
    <mergeCell ref="A10:A30"/>
    <mergeCell ref="B11:C11"/>
    <mergeCell ref="B13:C13"/>
    <mergeCell ref="B15:C15"/>
    <mergeCell ref="H17:I17"/>
    <mergeCell ref="G14:I14"/>
    <mergeCell ref="F30:K30"/>
    <mergeCell ref="F8:F29"/>
    <mergeCell ref="K8:K29"/>
    <mergeCell ref="G15:I15"/>
    <mergeCell ref="G11:I11"/>
    <mergeCell ref="G26:I28"/>
    <mergeCell ref="G24:I24"/>
    <mergeCell ref="B30:D30"/>
    <mergeCell ref="G9:J9"/>
    <mergeCell ref="G10:J10"/>
    <mergeCell ref="B20:D20"/>
    <mergeCell ref="B21:C22"/>
    <mergeCell ref="D21:D22"/>
    <mergeCell ref="B17:C17"/>
    <mergeCell ref="B18:C18"/>
    <mergeCell ref="J26:J28"/>
    <mergeCell ref="G20:J20"/>
    <mergeCell ref="G21:I21"/>
    <mergeCell ref="G22:I22"/>
    <mergeCell ref="G12:I12"/>
    <mergeCell ref="B10:D10"/>
  </mergeCells>
  <hyperlinks>
    <hyperlink ref="G15:I15" r:id="rId1" display="Current Tax Free Savings Account"/>
    <hyperlink ref="G22:I22" r:id="rId2" display="Current Tax Free Savings Account"/>
  </hyperlinks>
  <pageMargins left="0.25" right="0.25" top="0.75" bottom="0.75" header="0.3" footer="0.3"/>
  <pageSetup orientation="landscape" r:id="rId3"/>
  <customProperties>
    <customPr name="SSC_SHEET_GU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workbookViewId="0">
      <selection activeCell="D12" sqref="D12"/>
    </sheetView>
  </sheetViews>
  <sheetFormatPr defaultRowHeight="15" x14ac:dyDescent="0.25"/>
  <cols>
    <col min="3" max="3" width="11.5703125" customWidth="1"/>
    <col min="4" max="4" width="18.28515625" customWidth="1"/>
    <col min="10" max="10" width="12.7109375" customWidth="1"/>
  </cols>
  <sheetData>
    <row r="1" spans="1:11" ht="15.75" thickTop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1" x14ac:dyDescent="0.35">
      <c r="A2" s="55"/>
      <c r="B2" s="294" t="s">
        <v>47</v>
      </c>
      <c r="C2" s="294"/>
      <c r="D2" s="294"/>
      <c r="E2" s="294"/>
      <c r="F2" s="294"/>
      <c r="G2" s="294"/>
      <c r="H2" s="294"/>
      <c r="I2" s="294"/>
      <c r="J2" s="294"/>
      <c r="K2" s="56"/>
    </row>
    <row r="3" spans="1:11" ht="21" x14ac:dyDescent="0.35">
      <c r="A3" s="55"/>
      <c r="B3" s="57"/>
      <c r="C3" s="57"/>
      <c r="D3" s="57"/>
      <c r="E3" s="57"/>
      <c r="F3" s="57"/>
      <c r="G3" s="57"/>
      <c r="H3" s="57"/>
      <c r="I3" s="57"/>
      <c r="J3" s="57"/>
      <c r="K3" s="56"/>
    </row>
    <row r="4" spans="1:11" x14ac:dyDescent="0.25">
      <c r="A4" s="55"/>
      <c r="B4" s="295" t="s">
        <v>1</v>
      </c>
      <c r="C4" s="295"/>
      <c r="D4" s="295"/>
      <c r="E4" s="295"/>
      <c r="F4" s="295"/>
      <c r="G4" s="295"/>
      <c r="H4" s="295"/>
      <c r="I4" s="295"/>
      <c r="J4" s="295"/>
      <c r="K4" s="56"/>
    </row>
    <row r="5" spans="1:11" x14ac:dyDescent="0.25">
      <c r="A5" s="55"/>
      <c r="B5" s="295"/>
      <c r="C5" s="295"/>
      <c r="D5" s="295"/>
      <c r="E5" s="295"/>
      <c r="F5" s="295"/>
      <c r="G5" s="295"/>
      <c r="H5" s="295"/>
      <c r="I5" s="295"/>
      <c r="J5" s="295"/>
      <c r="K5" s="56"/>
    </row>
    <row r="6" spans="1:11" x14ac:dyDescent="0.25">
      <c r="A6" s="55"/>
      <c r="B6" s="58"/>
      <c r="C6" s="296" t="s">
        <v>65</v>
      </c>
      <c r="D6" s="296"/>
      <c r="E6" s="296"/>
      <c r="F6" s="296"/>
      <c r="G6" s="296"/>
      <c r="H6" s="296"/>
      <c r="I6" s="296"/>
      <c r="J6" s="59"/>
      <c r="K6" s="60"/>
    </row>
    <row r="7" spans="1:11" ht="15.75" thickBot="1" x14ac:dyDescent="0.3">
      <c r="A7" s="61"/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1" ht="15.75" thickTop="1" x14ac:dyDescent="0.25">
      <c r="A8" s="65"/>
      <c r="B8" s="297"/>
      <c r="C8" s="297"/>
      <c r="D8" s="297"/>
      <c r="E8" s="298"/>
      <c r="F8" s="300"/>
      <c r="G8" s="66"/>
      <c r="H8" s="66"/>
      <c r="I8" s="66"/>
      <c r="J8" s="66"/>
      <c r="K8" s="306"/>
    </row>
    <row r="9" spans="1:11" ht="15.75" thickBot="1" x14ac:dyDescent="0.3">
      <c r="A9" s="65"/>
      <c r="B9" s="308" t="s">
        <v>48</v>
      </c>
      <c r="C9" s="308"/>
      <c r="D9" s="308"/>
      <c r="E9" s="299"/>
      <c r="F9" s="301"/>
      <c r="G9" s="309" t="s">
        <v>49</v>
      </c>
      <c r="H9" s="309"/>
      <c r="I9" s="309"/>
      <c r="J9" s="309"/>
      <c r="K9" s="307"/>
    </row>
    <row r="10" spans="1:11" ht="16.5" thickTop="1" thickBot="1" x14ac:dyDescent="0.3">
      <c r="A10" s="67"/>
      <c r="B10" s="310" t="s">
        <v>50</v>
      </c>
      <c r="C10" s="310"/>
      <c r="D10" s="310"/>
      <c r="E10" s="299"/>
      <c r="F10" s="301"/>
      <c r="G10" s="311" t="s">
        <v>8</v>
      </c>
      <c r="H10" s="311"/>
      <c r="I10" s="311"/>
      <c r="J10" s="311"/>
      <c r="K10" s="307"/>
    </row>
    <row r="11" spans="1:11" ht="15.75" thickTop="1" x14ac:dyDescent="0.25">
      <c r="A11" s="68"/>
      <c r="B11" s="304" t="s">
        <v>51</v>
      </c>
      <c r="C11" s="304"/>
      <c r="D11" s="69">
        <v>3000</v>
      </c>
      <c r="E11" s="299"/>
      <c r="F11" s="301"/>
      <c r="G11" s="312" t="s">
        <v>28</v>
      </c>
      <c r="H11" s="312"/>
      <c r="I11" s="312"/>
      <c r="J11" s="70">
        <v>200</v>
      </c>
      <c r="K11" s="307"/>
    </row>
    <row r="12" spans="1:11" x14ac:dyDescent="0.25">
      <c r="A12" s="68"/>
      <c r="B12" s="303"/>
      <c r="C12" s="303"/>
      <c r="D12" s="71" t="s">
        <v>52</v>
      </c>
      <c r="E12" s="299"/>
      <c r="F12" s="301"/>
      <c r="G12" s="301"/>
      <c r="H12" s="301"/>
      <c r="I12" s="301"/>
      <c r="J12" s="72"/>
      <c r="K12" s="307"/>
    </row>
    <row r="13" spans="1:11" x14ac:dyDescent="0.25">
      <c r="A13" s="68"/>
      <c r="B13" s="304" t="s">
        <v>53</v>
      </c>
      <c r="C13" s="304"/>
      <c r="D13" s="73">
        <v>1500</v>
      </c>
      <c r="E13" s="299"/>
      <c r="F13" s="301"/>
      <c r="G13" s="66"/>
      <c r="H13" s="302" t="s">
        <v>9</v>
      </c>
      <c r="I13" s="302"/>
      <c r="J13" s="74">
        <v>0.06</v>
      </c>
      <c r="K13" s="307"/>
    </row>
    <row r="14" spans="1:11" x14ac:dyDescent="0.25">
      <c r="A14" s="68"/>
      <c r="B14" s="303"/>
      <c r="C14" s="303"/>
      <c r="D14" s="71"/>
      <c r="E14" s="299"/>
      <c r="F14" s="301"/>
      <c r="G14" s="301"/>
      <c r="H14" s="301"/>
      <c r="I14" s="301"/>
      <c r="J14" s="75">
        <f>J13/12</f>
        <v>5.0000000000000001E-3</v>
      </c>
      <c r="K14" s="307"/>
    </row>
    <row r="15" spans="1:11" x14ac:dyDescent="0.25">
      <c r="A15" s="68"/>
      <c r="B15" s="304" t="s">
        <v>54</v>
      </c>
      <c r="C15" s="304"/>
      <c r="D15" s="73">
        <v>1000</v>
      </c>
      <c r="E15" s="299"/>
      <c r="F15" s="301"/>
      <c r="G15" s="313" t="s">
        <v>55</v>
      </c>
      <c r="H15" s="313"/>
      <c r="I15" s="313"/>
      <c r="J15" s="76">
        <v>12000</v>
      </c>
      <c r="K15" s="307"/>
    </row>
    <row r="16" spans="1:11" x14ac:dyDescent="0.25">
      <c r="A16" s="68"/>
      <c r="B16" s="303"/>
      <c r="C16" s="303"/>
      <c r="D16" s="71"/>
      <c r="E16" s="299"/>
      <c r="F16" s="301"/>
      <c r="G16" s="301"/>
      <c r="H16" s="301"/>
      <c r="I16" s="301"/>
      <c r="J16" s="72"/>
      <c r="K16" s="307"/>
    </row>
    <row r="17" spans="1:11" ht="15.75" thickBot="1" x14ac:dyDescent="0.3">
      <c r="A17" s="68"/>
      <c r="B17" s="304" t="s">
        <v>56</v>
      </c>
      <c r="C17" s="304"/>
      <c r="D17" s="73">
        <v>5000</v>
      </c>
      <c r="E17" s="299"/>
      <c r="F17" s="301"/>
      <c r="G17" s="66"/>
      <c r="H17" s="302" t="s">
        <v>9</v>
      </c>
      <c r="I17" s="302"/>
      <c r="J17" s="77">
        <v>0.06</v>
      </c>
      <c r="K17" s="307"/>
    </row>
    <row r="18" spans="1:11" ht="16.5" thickTop="1" thickBot="1" x14ac:dyDescent="0.3">
      <c r="A18" s="68"/>
      <c r="B18" s="305" t="s">
        <v>57</v>
      </c>
      <c r="C18" s="305"/>
      <c r="D18" s="78"/>
      <c r="E18" s="299"/>
      <c r="F18" s="301"/>
      <c r="G18" s="301"/>
      <c r="H18" s="301"/>
      <c r="I18" s="301"/>
      <c r="J18" s="79">
        <f>J17/12</f>
        <v>5.0000000000000001E-3</v>
      </c>
      <c r="K18" s="307"/>
    </row>
    <row r="19" spans="1:11" ht="16.5" thickTop="1" thickBot="1" x14ac:dyDescent="0.3">
      <c r="A19" s="68"/>
      <c r="B19" s="304" t="s">
        <v>2</v>
      </c>
      <c r="C19" s="304"/>
      <c r="D19" s="80">
        <f>SUM(D11:E17)</f>
        <v>10500</v>
      </c>
      <c r="E19" s="299"/>
      <c r="F19" s="301"/>
      <c r="G19" s="314"/>
      <c r="H19" s="314"/>
      <c r="I19" s="314"/>
      <c r="J19" s="314"/>
      <c r="K19" s="307"/>
    </row>
    <row r="20" spans="1:11" ht="16.5" thickTop="1" thickBot="1" x14ac:dyDescent="0.3">
      <c r="A20" s="68"/>
      <c r="B20" s="315" t="s">
        <v>7</v>
      </c>
      <c r="C20" s="315"/>
      <c r="D20" s="315"/>
      <c r="E20" s="299"/>
      <c r="F20" s="301"/>
      <c r="G20" s="311" t="s">
        <v>10</v>
      </c>
      <c r="H20" s="311"/>
      <c r="I20" s="311"/>
      <c r="J20" s="311"/>
      <c r="K20" s="307"/>
    </row>
    <row r="21" spans="1:11" ht="15.75" thickTop="1" x14ac:dyDescent="0.25">
      <c r="A21" s="67"/>
      <c r="B21" s="304" t="s">
        <v>58</v>
      </c>
      <c r="C21" s="304"/>
      <c r="D21" s="81">
        <v>2</v>
      </c>
      <c r="E21" s="299"/>
      <c r="F21" s="301"/>
      <c r="G21" s="312" t="s">
        <v>28</v>
      </c>
      <c r="H21" s="312"/>
      <c r="I21" s="312"/>
      <c r="J21" s="82">
        <f>(J11*(1+J14))*((1+J14)^((D21+D23)*12)-1)/J14</f>
        <v>32939.748708097664</v>
      </c>
      <c r="K21" s="307"/>
    </row>
    <row r="22" spans="1:11" x14ac:dyDescent="0.25">
      <c r="A22" s="68"/>
      <c r="B22" s="83"/>
      <c r="C22" s="83"/>
      <c r="D22" s="84"/>
      <c r="E22" s="299"/>
      <c r="F22" s="301"/>
      <c r="G22" s="313" t="s">
        <v>55</v>
      </c>
      <c r="H22" s="313"/>
      <c r="I22" s="313"/>
      <c r="J22" s="85">
        <f>J15*(1+J17)^(D21+D23)</f>
        <v>21490.172358514254</v>
      </c>
      <c r="K22" s="307"/>
    </row>
    <row r="23" spans="1:11" ht="15.75" thickBot="1" x14ac:dyDescent="0.3">
      <c r="A23" s="68"/>
      <c r="B23" s="304" t="s">
        <v>59</v>
      </c>
      <c r="C23" s="304"/>
      <c r="D23" s="86">
        <v>8</v>
      </c>
      <c r="E23" s="299"/>
      <c r="F23" s="301"/>
      <c r="G23" s="313" t="s">
        <v>60</v>
      </c>
      <c r="H23" s="313"/>
      <c r="I23" s="316"/>
      <c r="J23" s="87">
        <v>4000</v>
      </c>
      <c r="K23" s="307"/>
    </row>
    <row r="24" spans="1:11" ht="16.5" thickTop="1" thickBot="1" x14ac:dyDescent="0.3">
      <c r="A24" s="68"/>
      <c r="B24" s="83"/>
      <c r="C24" s="83"/>
      <c r="D24" s="88"/>
      <c r="E24" s="299"/>
      <c r="F24" s="301"/>
      <c r="G24" s="317" t="s">
        <v>61</v>
      </c>
      <c r="H24" s="317"/>
      <c r="I24" s="317"/>
      <c r="J24" s="317"/>
      <c r="K24" s="307"/>
    </row>
    <row r="25" spans="1:11" ht="16.5" thickTop="1" thickBot="1" x14ac:dyDescent="0.3">
      <c r="A25" s="68"/>
      <c r="B25" s="318" t="s">
        <v>62</v>
      </c>
      <c r="C25" s="318"/>
      <c r="D25" s="80">
        <f>D19*1.05^D23</f>
        <v>15513.282159785156</v>
      </c>
      <c r="E25" s="299"/>
      <c r="F25" s="301"/>
      <c r="G25" s="319" t="s">
        <v>3</v>
      </c>
      <c r="H25" s="319"/>
      <c r="I25" s="319"/>
      <c r="J25" s="89">
        <f>J21+J22+J23</f>
        <v>58429.921066611918</v>
      </c>
      <c r="K25" s="307"/>
    </row>
    <row r="26" spans="1:11" ht="15.75" thickTop="1" x14ac:dyDescent="0.25">
      <c r="A26" s="90"/>
      <c r="B26" s="318" t="s">
        <v>63</v>
      </c>
      <c r="C26" s="318"/>
      <c r="D26" s="320">
        <f>D19*1.05*(1-1.05^(D21+D23))/(1-1.05)</f>
        <v>138671.26520442576</v>
      </c>
      <c r="E26" s="299"/>
      <c r="F26" s="301"/>
      <c r="G26" s="323" t="s">
        <v>66</v>
      </c>
      <c r="H26" s="323"/>
      <c r="I26" s="324"/>
      <c r="J26" s="325">
        <f>((D26-J25)*J18)/(((1+J18)^((D21+D23)*12))-1)</f>
        <v>489.63670957622287</v>
      </c>
      <c r="K26" s="307"/>
    </row>
    <row r="27" spans="1:11" x14ac:dyDescent="0.25">
      <c r="A27" s="90"/>
      <c r="B27" s="318"/>
      <c r="C27" s="318"/>
      <c r="D27" s="321"/>
      <c r="E27" s="299"/>
      <c r="F27" s="301"/>
      <c r="G27" s="323"/>
      <c r="H27" s="323"/>
      <c r="I27" s="324"/>
      <c r="J27" s="326"/>
      <c r="K27" s="307"/>
    </row>
    <row r="28" spans="1:11" ht="15.75" thickBot="1" x14ac:dyDescent="0.3">
      <c r="A28" s="90"/>
      <c r="B28" s="318"/>
      <c r="C28" s="318"/>
      <c r="D28" s="322"/>
      <c r="E28" s="299"/>
      <c r="F28" s="301"/>
      <c r="G28" s="323"/>
      <c r="H28" s="323"/>
      <c r="I28" s="324"/>
      <c r="J28" s="327"/>
      <c r="K28" s="307"/>
    </row>
    <row r="29" spans="1:11" ht="20.25" thickTop="1" x14ac:dyDescent="0.25">
      <c r="A29" s="90"/>
      <c r="B29" s="91"/>
      <c r="C29" s="90"/>
      <c r="D29" s="92"/>
      <c r="E29" s="299"/>
      <c r="F29" s="301"/>
      <c r="G29" s="93"/>
      <c r="H29" s="93"/>
      <c r="I29" s="93"/>
      <c r="J29" s="94"/>
      <c r="K29" s="307"/>
    </row>
    <row r="30" spans="1:11" x14ac:dyDescent="0.25">
      <c r="A30" s="95"/>
      <c r="B30" s="328" t="s">
        <v>4</v>
      </c>
      <c r="C30" s="328"/>
      <c r="D30" s="328"/>
      <c r="E30" s="299"/>
      <c r="F30" s="329" t="s">
        <v>64</v>
      </c>
      <c r="G30" s="329"/>
      <c r="H30" s="329"/>
      <c r="I30" s="329"/>
      <c r="J30" s="329"/>
      <c r="K30" s="329"/>
    </row>
  </sheetData>
  <mergeCells count="45">
    <mergeCell ref="J26:J28"/>
    <mergeCell ref="B30:D30"/>
    <mergeCell ref="F30:K30"/>
    <mergeCell ref="B25:C25"/>
    <mergeCell ref="G25:I25"/>
    <mergeCell ref="B26:C28"/>
    <mergeCell ref="D26:D28"/>
    <mergeCell ref="G26:I28"/>
    <mergeCell ref="G21:I21"/>
    <mergeCell ref="G22:I22"/>
    <mergeCell ref="B23:C23"/>
    <mergeCell ref="G23:I23"/>
    <mergeCell ref="G24:J24"/>
    <mergeCell ref="K8:K29"/>
    <mergeCell ref="B9:D9"/>
    <mergeCell ref="G9:J9"/>
    <mergeCell ref="B10:D10"/>
    <mergeCell ref="G10:J10"/>
    <mergeCell ref="B11:C11"/>
    <mergeCell ref="G11:I11"/>
    <mergeCell ref="B12:C12"/>
    <mergeCell ref="G12:I12"/>
    <mergeCell ref="B13:C13"/>
    <mergeCell ref="G15:I15"/>
    <mergeCell ref="B16:C16"/>
    <mergeCell ref="G16:I16"/>
    <mergeCell ref="B17:C17"/>
    <mergeCell ref="H17:I17"/>
    <mergeCell ref="B19:C19"/>
    <mergeCell ref="B2:J2"/>
    <mergeCell ref="B4:J5"/>
    <mergeCell ref="C6:I6"/>
    <mergeCell ref="B8:D8"/>
    <mergeCell ref="E8:E30"/>
    <mergeCell ref="F8:F29"/>
    <mergeCell ref="H13:I13"/>
    <mergeCell ref="B14:C14"/>
    <mergeCell ref="G14:I14"/>
    <mergeCell ref="B15:C15"/>
    <mergeCell ref="B18:C18"/>
    <mergeCell ref="G18:I18"/>
    <mergeCell ref="G19:J19"/>
    <mergeCell ref="B20:D20"/>
    <mergeCell ref="G20:J20"/>
    <mergeCell ref="B21:C21"/>
  </mergeCells>
  <hyperlinks>
    <hyperlink ref="G22:I22" r:id="rId1" display="Registered Education Saving Plan"/>
    <hyperlink ref="G23" r:id="rId2" display="Scholarship"/>
    <hyperlink ref="G15:I15" r:id="rId3" display="Registered Education Saving Plan"/>
    <hyperlink ref="G23:I23" r:id="rId4" display="Scholarships"/>
  </hyperlinks>
  <pageMargins left="0.7" right="0.7" top="0.75" bottom="0.75" header="0.3" footer="0.3"/>
  <customProperties>
    <customPr name="SSC_SHEET_GU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selection activeCell="D12" sqref="D12:D15"/>
    </sheetView>
  </sheetViews>
  <sheetFormatPr defaultColWidth="0" defaultRowHeight="15" zeroHeight="1" x14ac:dyDescent="0.25"/>
  <cols>
    <col min="1" max="1" width="9" style="124" customWidth="1"/>
    <col min="2" max="2" width="12" style="116" customWidth="1"/>
    <col min="3" max="4" width="18.28515625" style="116" customWidth="1"/>
    <col min="5" max="5" width="7.7109375" style="116" customWidth="1"/>
    <col min="6" max="6" width="12" style="116" customWidth="1"/>
    <col min="7" max="7" width="6.5703125" style="116" customWidth="1"/>
    <col min="8" max="8" width="9.140625" style="116" customWidth="1"/>
    <col min="9" max="9" width="14.28515625" style="116" customWidth="1"/>
    <col min="10" max="10" width="16.42578125" style="116" customWidth="1"/>
    <col min="11" max="11" width="7.140625" style="116" customWidth="1"/>
    <col min="12" max="16384" width="9.140625" style="100" hidden="1"/>
  </cols>
  <sheetData>
    <row r="1" spans="1:17" s="99" customFormat="1" ht="15.75" thickTop="1" x14ac:dyDescent="0.25">
      <c r="A1" s="335" t="s">
        <v>68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7" ht="21" customHeight="1" x14ac:dyDescent="0.25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40"/>
    </row>
    <row r="3" spans="1:17" ht="7.5" customHeight="1" x14ac:dyDescent="0.25">
      <c r="A3" s="341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</row>
    <row r="4" spans="1:17" ht="18.75" customHeight="1" x14ac:dyDescent="0.25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3"/>
    </row>
    <row r="5" spans="1:17" ht="21" customHeight="1" x14ac:dyDescent="0.2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3"/>
    </row>
    <row r="6" spans="1:17" x14ac:dyDescent="0.25">
      <c r="A6" s="344" t="s">
        <v>65</v>
      </c>
      <c r="B6" s="345"/>
      <c r="C6" s="345"/>
      <c r="D6" s="345"/>
      <c r="E6" s="345"/>
      <c r="F6" s="345"/>
      <c r="G6" s="345"/>
      <c r="H6" s="345"/>
      <c r="I6" s="345"/>
      <c r="J6" s="345"/>
      <c r="K6" s="346"/>
    </row>
    <row r="7" spans="1:17" ht="15.75" thickBot="1" x14ac:dyDescent="0.3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9"/>
    </row>
    <row r="8" spans="1:17" ht="15.75" thickTop="1" x14ac:dyDescent="0.25">
      <c r="A8" s="350"/>
      <c r="B8" s="350"/>
      <c r="C8" s="350"/>
      <c r="D8" s="350"/>
      <c r="E8" s="350"/>
      <c r="F8" s="351"/>
      <c r="G8" s="351"/>
      <c r="H8" s="351"/>
      <c r="I8" s="351"/>
      <c r="J8" s="351"/>
      <c r="K8" s="351"/>
    </row>
    <row r="9" spans="1:17" ht="15.75" thickBot="1" x14ac:dyDescent="0.3">
      <c r="A9" s="330" t="s">
        <v>69</v>
      </c>
      <c r="B9" s="330"/>
      <c r="C9" s="330"/>
      <c r="D9" s="330"/>
      <c r="E9" s="330"/>
      <c r="F9" s="331"/>
      <c r="G9" s="332" t="s">
        <v>70</v>
      </c>
      <c r="H9" s="332"/>
      <c r="I9" s="332"/>
      <c r="J9" s="332"/>
      <c r="K9" s="101"/>
    </row>
    <row r="10" spans="1:17" ht="15" customHeight="1" thickTop="1" thickBot="1" x14ac:dyDescent="0.3">
      <c r="A10" s="333" t="s">
        <v>52</v>
      </c>
      <c r="B10" s="334" t="s">
        <v>50</v>
      </c>
      <c r="C10" s="334"/>
      <c r="D10" s="334"/>
      <c r="E10" s="358"/>
      <c r="F10" s="331"/>
      <c r="G10" s="359" t="s">
        <v>8</v>
      </c>
      <c r="H10" s="359"/>
      <c r="I10" s="359"/>
      <c r="J10" s="359"/>
      <c r="K10" s="101"/>
    </row>
    <row r="11" spans="1:17" ht="17.25" customHeight="1" thickTop="1" thickBot="1" x14ac:dyDescent="0.3">
      <c r="A11" s="333"/>
      <c r="B11" s="360" t="s">
        <v>71</v>
      </c>
      <c r="C11" s="360"/>
      <c r="D11" s="102">
        <v>5000</v>
      </c>
      <c r="E11" s="358"/>
      <c r="F11" s="331"/>
      <c r="G11" s="361" t="s">
        <v>72</v>
      </c>
      <c r="H11" s="361"/>
      <c r="I11" s="361"/>
      <c r="J11" s="103">
        <v>1500</v>
      </c>
      <c r="K11" s="101"/>
    </row>
    <row r="12" spans="1:17" ht="18.75" customHeight="1" thickTop="1" thickBot="1" x14ac:dyDescent="0.3">
      <c r="A12" s="333"/>
      <c r="B12" s="362" t="s">
        <v>73</v>
      </c>
      <c r="C12" s="362"/>
      <c r="D12" s="363"/>
      <c r="E12" s="358"/>
      <c r="F12" s="331"/>
      <c r="G12" s="365"/>
      <c r="H12" s="365"/>
      <c r="I12" s="365"/>
      <c r="J12" s="365"/>
      <c r="K12" s="101"/>
    </row>
    <row r="13" spans="1:17" ht="19.5" customHeight="1" thickTop="1" thickBot="1" x14ac:dyDescent="0.3">
      <c r="A13" s="333"/>
      <c r="B13" s="366" t="s">
        <v>74</v>
      </c>
      <c r="C13" s="366"/>
      <c r="D13" s="364"/>
      <c r="E13" s="358"/>
      <c r="F13" s="331"/>
      <c r="G13" s="104"/>
      <c r="H13" s="367" t="s">
        <v>9</v>
      </c>
      <c r="I13" s="367"/>
      <c r="J13" s="105">
        <v>0.04</v>
      </c>
      <c r="K13" s="101"/>
    </row>
    <row r="14" spans="1:17" ht="20.25" customHeight="1" thickTop="1" x14ac:dyDescent="0.25">
      <c r="A14" s="333"/>
      <c r="B14" s="366" t="s">
        <v>75</v>
      </c>
      <c r="C14" s="366"/>
      <c r="D14" s="364"/>
      <c r="E14" s="358"/>
      <c r="F14" s="331"/>
      <c r="G14" s="331"/>
      <c r="H14" s="331"/>
      <c r="I14" s="331"/>
      <c r="J14" s="106">
        <f>J13/12</f>
        <v>3.3333333333333335E-3</v>
      </c>
      <c r="K14" s="101"/>
    </row>
    <row r="15" spans="1:17" ht="18" customHeight="1" x14ac:dyDescent="0.25">
      <c r="A15" s="333"/>
      <c r="B15" s="366" t="s">
        <v>76</v>
      </c>
      <c r="C15" s="366"/>
      <c r="D15" s="364"/>
      <c r="E15" s="358"/>
      <c r="F15" s="331"/>
      <c r="G15" s="107"/>
      <c r="H15" s="107"/>
      <c r="I15" s="107"/>
      <c r="J15" s="106"/>
      <c r="K15" s="101"/>
    </row>
    <row r="16" spans="1:17" ht="17.25" customHeight="1" thickBot="1" x14ac:dyDescent="0.3">
      <c r="A16" s="333"/>
      <c r="B16" s="368"/>
      <c r="C16" s="368"/>
      <c r="D16" s="368"/>
      <c r="E16" s="358"/>
      <c r="F16" s="331"/>
      <c r="G16" s="107"/>
      <c r="H16" s="107"/>
      <c r="I16" s="107"/>
      <c r="J16" s="106"/>
      <c r="K16" s="101"/>
      <c r="L16" s="104"/>
      <c r="M16" s="104"/>
      <c r="N16" s="108"/>
      <c r="O16" s="109"/>
      <c r="P16" s="110"/>
      <c r="Q16" s="111"/>
    </row>
    <row r="17" spans="1:17" ht="18.75" customHeight="1" thickTop="1" thickBot="1" x14ac:dyDescent="0.3">
      <c r="A17" s="333"/>
      <c r="B17" s="369" t="s">
        <v>7</v>
      </c>
      <c r="C17" s="369"/>
      <c r="D17" s="369"/>
      <c r="E17" s="358"/>
      <c r="F17" s="331"/>
      <c r="G17" s="359" t="s">
        <v>10</v>
      </c>
      <c r="H17" s="359"/>
      <c r="I17" s="359"/>
      <c r="J17" s="359"/>
      <c r="K17" s="101"/>
      <c r="L17" s="104"/>
      <c r="M17" s="104"/>
      <c r="N17" s="108"/>
      <c r="O17" s="109"/>
      <c r="P17" s="110"/>
      <c r="Q17" s="111"/>
    </row>
    <row r="18" spans="1:17" ht="18" customHeight="1" thickTop="1" x14ac:dyDescent="0.25">
      <c r="A18" s="333"/>
      <c r="B18" s="352" t="s">
        <v>77</v>
      </c>
      <c r="C18" s="352"/>
      <c r="D18" s="353">
        <v>47</v>
      </c>
      <c r="E18" s="358"/>
      <c r="F18" s="331"/>
      <c r="G18" s="355" t="s">
        <v>78</v>
      </c>
      <c r="H18" s="355"/>
      <c r="I18" s="355"/>
      <c r="J18" s="356">
        <f>12*D11*1.0067^(D18)*((1-(1+J13)^(-1*D20*12))/J13)-(J11*(1+J13)^D18)</f>
        <v>2043381.7931479919</v>
      </c>
      <c r="K18" s="101"/>
      <c r="L18" s="111"/>
    </row>
    <row r="19" spans="1:17" ht="21" customHeight="1" thickBot="1" x14ac:dyDescent="0.3">
      <c r="A19" s="333"/>
      <c r="B19" s="352"/>
      <c r="C19" s="352"/>
      <c r="D19" s="354"/>
      <c r="E19" s="358"/>
      <c r="F19" s="331"/>
      <c r="G19" s="355"/>
      <c r="H19" s="355"/>
      <c r="I19" s="355"/>
      <c r="J19" s="357"/>
      <c r="K19" s="101"/>
      <c r="L19" s="111"/>
    </row>
    <row r="20" spans="1:17" ht="25.5" customHeight="1" thickTop="1" x14ac:dyDescent="0.25">
      <c r="A20" s="333"/>
      <c r="B20" s="352" t="s">
        <v>79</v>
      </c>
      <c r="C20" s="352"/>
      <c r="D20" s="353">
        <v>20</v>
      </c>
      <c r="E20" s="358"/>
      <c r="F20" s="331"/>
      <c r="G20" s="370" t="s">
        <v>66</v>
      </c>
      <c r="H20" s="370"/>
      <c r="I20" s="371"/>
      <c r="J20" s="372">
        <f>(J18*J14)/((1+J14)^(12*D18)-1)</f>
        <v>1231.0163530940624</v>
      </c>
      <c r="K20" s="101"/>
      <c r="L20" s="111"/>
    </row>
    <row r="21" spans="1:17" ht="20.25" customHeight="1" thickBot="1" x14ac:dyDescent="0.3">
      <c r="A21" s="333"/>
      <c r="B21" s="352"/>
      <c r="C21" s="352"/>
      <c r="D21" s="354"/>
      <c r="E21" s="358"/>
      <c r="F21" s="331"/>
      <c r="G21" s="370"/>
      <c r="H21" s="370"/>
      <c r="I21" s="371"/>
      <c r="J21" s="373"/>
      <c r="K21" s="101"/>
      <c r="L21" s="111"/>
    </row>
    <row r="22" spans="1:17" ht="18.75" customHeight="1" thickTop="1" thickBot="1" x14ac:dyDescent="0.3">
      <c r="A22" s="333"/>
      <c r="B22" s="352" t="s">
        <v>80</v>
      </c>
      <c r="C22" s="352"/>
      <c r="D22" s="375">
        <f>D11*1.02^(D18)</f>
        <v>12681.717575977586</v>
      </c>
      <c r="E22" s="358"/>
      <c r="F22" s="331"/>
      <c r="G22" s="370"/>
      <c r="H22" s="370"/>
      <c r="I22" s="371"/>
      <c r="J22" s="374"/>
      <c r="K22" s="101"/>
      <c r="L22" s="111"/>
    </row>
    <row r="23" spans="1:17" ht="22.5" customHeight="1" thickTop="1" thickBot="1" x14ac:dyDescent="0.3">
      <c r="A23" s="333"/>
      <c r="B23" s="352"/>
      <c r="C23" s="352"/>
      <c r="D23" s="376"/>
      <c r="E23" s="358"/>
      <c r="F23" s="331"/>
      <c r="G23" s="377"/>
      <c r="H23" s="377"/>
      <c r="I23" s="377"/>
      <c r="J23" s="377"/>
      <c r="K23" s="377"/>
    </row>
    <row r="24" spans="1:17" ht="15" customHeight="1" thickTop="1" x14ac:dyDescent="0.25">
      <c r="A24" s="333"/>
      <c r="B24" s="112"/>
      <c r="C24" s="112"/>
      <c r="D24" s="113"/>
      <c r="E24" s="358"/>
      <c r="F24" s="331"/>
      <c r="G24" s="377"/>
      <c r="H24" s="377"/>
      <c r="I24" s="377"/>
      <c r="J24" s="377"/>
      <c r="K24" s="377"/>
      <c r="L24" s="114"/>
    </row>
    <row r="25" spans="1:17" ht="15" customHeight="1" x14ac:dyDescent="0.25">
      <c r="A25" s="333"/>
      <c r="B25" s="378"/>
      <c r="C25" s="378"/>
      <c r="D25" s="378"/>
      <c r="E25" s="358"/>
      <c r="F25" s="331"/>
      <c r="G25" s="377"/>
      <c r="H25" s="377"/>
      <c r="I25" s="377"/>
      <c r="J25" s="377"/>
      <c r="K25" s="377"/>
      <c r="L25" s="114"/>
    </row>
    <row r="26" spans="1:17" ht="17.25" customHeight="1" x14ac:dyDescent="0.25">
      <c r="A26" s="333"/>
      <c r="B26" s="378"/>
      <c r="C26" s="378"/>
      <c r="D26" s="378"/>
      <c r="E26" s="358"/>
      <c r="F26" s="331"/>
      <c r="G26" s="377"/>
      <c r="H26" s="377"/>
      <c r="I26" s="377"/>
      <c r="J26" s="377"/>
      <c r="K26" s="377"/>
      <c r="L26" s="114"/>
    </row>
    <row r="27" spans="1:17" ht="15" customHeight="1" x14ac:dyDescent="0.25">
      <c r="A27" s="333"/>
      <c r="B27" s="378"/>
      <c r="C27" s="378"/>
      <c r="D27" s="378"/>
      <c r="E27" s="358"/>
      <c r="F27" s="331"/>
      <c r="G27" s="377"/>
      <c r="H27" s="377"/>
      <c r="I27" s="377"/>
      <c r="J27" s="377"/>
      <c r="K27" s="377"/>
      <c r="L27" s="114"/>
    </row>
    <row r="28" spans="1:17" ht="15" customHeight="1" x14ac:dyDescent="0.25">
      <c r="A28" s="333"/>
      <c r="B28" s="378"/>
      <c r="C28" s="378"/>
      <c r="D28" s="378"/>
      <c r="E28" s="358"/>
      <c r="F28" s="331"/>
      <c r="G28" s="377"/>
      <c r="H28" s="377"/>
      <c r="I28" s="377"/>
      <c r="J28" s="377"/>
      <c r="K28" s="377"/>
      <c r="L28" s="114"/>
    </row>
    <row r="29" spans="1:17" ht="15" customHeight="1" x14ac:dyDescent="0.25">
      <c r="A29" s="333"/>
      <c r="B29" s="379" t="s">
        <v>4</v>
      </c>
      <c r="C29" s="379"/>
      <c r="D29" s="379"/>
      <c r="E29" s="358"/>
      <c r="F29" s="380" t="s">
        <v>81</v>
      </c>
      <c r="G29" s="380"/>
      <c r="H29" s="380"/>
      <c r="I29" s="380"/>
      <c r="J29" s="380"/>
      <c r="K29" s="380"/>
      <c r="L29" s="114"/>
    </row>
    <row r="30" spans="1:17" ht="15" hidden="1" customHeight="1" x14ac:dyDescent="0.25">
      <c r="A30" s="333"/>
      <c r="B30" s="112"/>
      <c r="C30" s="112"/>
      <c r="D30" s="115"/>
      <c r="E30" s="358"/>
      <c r="F30" s="104"/>
      <c r="K30" s="101"/>
      <c r="L30" s="114"/>
    </row>
    <row r="31" spans="1:17" hidden="1" x14ac:dyDescent="0.25">
      <c r="A31" s="117"/>
      <c r="B31" s="378"/>
      <c r="C31" s="378"/>
      <c r="D31" s="381"/>
      <c r="E31" s="118"/>
      <c r="F31" s="104"/>
      <c r="K31" s="101"/>
      <c r="L31" s="114"/>
    </row>
    <row r="32" spans="1:17" hidden="1" x14ac:dyDescent="0.25">
      <c r="A32" s="119"/>
      <c r="B32" s="378"/>
      <c r="C32" s="378"/>
      <c r="D32" s="381"/>
      <c r="E32" s="118"/>
      <c r="F32" s="104"/>
      <c r="K32" s="101"/>
      <c r="L32" s="114"/>
    </row>
    <row r="33" spans="1:11" hidden="1" x14ac:dyDescent="0.25">
      <c r="A33" s="119"/>
      <c r="B33" s="112"/>
      <c r="C33" s="112"/>
      <c r="D33" s="115"/>
      <c r="E33" s="118"/>
      <c r="F33" s="104"/>
      <c r="K33" s="101"/>
    </row>
    <row r="34" spans="1:11" ht="15" hidden="1" customHeight="1" x14ac:dyDescent="0.25">
      <c r="A34" s="119"/>
      <c r="B34" s="112"/>
      <c r="C34" s="112"/>
      <c r="D34" s="115"/>
      <c r="E34" s="118"/>
      <c r="F34" s="120"/>
      <c r="K34" s="120"/>
    </row>
    <row r="35" spans="1:11" hidden="1" x14ac:dyDescent="0.25">
      <c r="A35" s="121"/>
      <c r="B35" s="112"/>
      <c r="C35" s="112"/>
      <c r="D35" s="115"/>
      <c r="E35" s="119"/>
      <c r="F35" s="122"/>
      <c r="K35" s="122"/>
    </row>
    <row r="36" spans="1:11" hidden="1" x14ac:dyDescent="0.25">
      <c r="A36" s="121"/>
      <c r="B36" s="112"/>
      <c r="C36" s="112"/>
      <c r="D36" s="115"/>
      <c r="E36" s="119"/>
      <c r="F36" s="122"/>
      <c r="K36" s="122"/>
    </row>
    <row r="37" spans="1:11" hidden="1" x14ac:dyDescent="0.25">
      <c r="A37" s="119"/>
      <c r="B37" s="112"/>
      <c r="C37" s="112"/>
      <c r="D37" s="115"/>
      <c r="E37" s="119"/>
      <c r="F37" s="122"/>
      <c r="K37" s="122"/>
    </row>
    <row r="38" spans="1:11" hidden="1" x14ac:dyDescent="0.25">
      <c r="A38" s="119"/>
      <c r="B38" s="123"/>
      <c r="C38" s="112"/>
      <c r="D38" s="112"/>
      <c r="E38" s="119"/>
      <c r="F38" s="104" t="s">
        <v>3</v>
      </c>
    </row>
    <row r="39" spans="1:11" hidden="1" x14ac:dyDescent="0.25">
      <c r="A39" s="119"/>
      <c r="B39" s="379" t="s">
        <v>4</v>
      </c>
      <c r="C39" s="379"/>
      <c r="D39" s="379"/>
      <c r="E39" s="119"/>
      <c r="F39" s="122"/>
    </row>
    <row r="40" spans="1:11" hidden="1" x14ac:dyDescent="0.25">
      <c r="A40" s="119"/>
      <c r="B40" s="123"/>
      <c r="C40" s="123"/>
      <c r="D40" s="123"/>
      <c r="E40" s="119"/>
      <c r="F40" s="122"/>
    </row>
    <row r="41" spans="1:11" hidden="1" x14ac:dyDescent="0.25">
      <c r="B41" s="123"/>
      <c r="C41" s="123"/>
      <c r="D41" s="123"/>
      <c r="E41" s="119"/>
      <c r="F41" s="122"/>
    </row>
    <row r="42" spans="1:11" hidden="1" x14ac:dyDescent="0.25">
      <c r="B42" s="125"/>
      <c r="C42" s="123"/>
      <c r="D42" s="123"/>
      <c r="E42" s="119"/>
      <c r="F42" s="122"/>
    </row>
    <row r="43" spans="1:11" hidden="1" x14ac:dyDescent="0.25">
      <c r="B43" s="121"/>
      <c r="C43" s="119"/>
      <c r="D43" s="119"/>
      <c r="F43" s="122"/>
    </row>
    <row r="44" spans="1:11" hidden="1" x14ac:dyDescent="0.25">
      <c r="B44" s="121"/>
      <c r="C44" s="119"/>
      <c r="D44" s="119"/>
      <c r="F44" s="122"/>
    </row>
    <row r="45" spans="1:11" hidden="1" x14ac:dyDescent="0.25">
      <c r="B45" s="119"/>
      <c r="C45" s="119"/>
      <c r="D45" s="119"/>
      <c r="F45" s="122"/>
    </row>
    <row r="46" spans="1:11" hidden="1" x14ac:dyDescent="0.25">
      <c r="B46" s="119"/>
      <c r="C46" s="119"/>
      <c r="D46" s="119"/>
      <c r="F46" s="122"/>
    </row>
    <row r="47" spans="1:11" hidden="1" x14ac:dyDescent="0.25">
      <c r="B47" s="119"/>
      <c r="C47" s="119"/>
      <c r="D47" s="119"/>
      <c r="F47" s="122"/>
    </row>
    <row r="48" spans="1:11" hidden="1" x14ac:dyDescent="0.25">
      <c r="B48" s="119"/>
      <c r="C48" s="119"/>
      <c r="D48" s="119"/>
      <c r="F48" s="122"/>
    </row>
    <row r="49" s="100" customFormat="1" hidden="1" x14ac:dyDescent="0.25"/>
    <row r="50" s="100" customFormat="1" hidden="1" x14ac:dyDescent="0.25"/>
    <row r="51" s="100" customFormat="1" hidden="1" x14ac:dyDescent="0.25"/>
    <row r="52" s="100" customFormat="1" hidden="1" x14ac:dyDescent="0.25"/>
    <row r="53" s="100" customFormat="1" hidden="1" x14ac:dyDescent="0.25"/>
    <row r="54" s="100" customFormat="1" hidden="1" x14ac:dyDescent="0.25"/>
    <row r="55" s="100" customFormat="1" hidden="1" x14ac:dyDescent="0.25"/>
    <row r="56" s="100" customFormat="1" hidden="1" x14ac:dyDescent="0.25"/>
    <row r="57" s="100" customFormat="1" hidden="1" x14ac:dyDescent="0.25"/>
    <row r="58" s="100" customFormat="1" hidden="1" x14ac:dyDescent="0.25"/>
    <row r="59" s="100" customFormat="1" hidden="1" x14ac:dyDescent="0.25"/>
    <row r="60" s="100" customFormat="1" hidden="1" x14ac:dyDescent="0.25"/>
    <row r="61" s="100" customFormat="1" hidden="1" x14ac:dyDescent="0.25"/>
    <row r="62" s="100" customFormat="1" hidden="1" x14ac:dyDescent="0.25"/>
    <row r="63" s="100" customFormat="1" hidden="1" x14ac:dyDescent="0.25"/>
    <row r="64" s="100" customFormat="1" hidden="1" x14ac:dyDescent="0.25"/>
    <row r="65" s="100" customFormat="1" hidden="1" x14ac:dyDescent="0.25"/>
    <row r="66" s="100" customFormat="1" hidden="1" x14ac:dyDescent="0.25"/>
    <row r="67" s="100" customFormat="1" hidden="1" x14ac:dyDescent="0.25"/>
    <row r="68" s="100" customFormat="1" hidden="1" x14ac:dyDescent="0.25"/>
    <row r="69" s="100" customFormat="1" hidden="1" x14ac:dyDescent="0.25"/>
    <row r="70" s="100" customFormat="1" hidden="1" x14ac:dyDescent="0.25"/>
    <row r="71" s="100" customFormat="1" hidden="1" x14ac:dyDescent="0.25"/>
    <row r="72" s="100" customFormat="1" hidden="1" x14ac:dyDescent="0.25"/>
    <row r="73" s="100" customFormat="1" hidden="1" x14ac:dyDescent="0.25"/>
    <row r="74" s="100" customFormat="1" hidden="1" x14ac:dyDescent="0.25"/>
    <row r="75" s="100" customFormat="1" hidden="1" x14ac:dyDescent="0.25"/>
    <row r="76" s="100" customFormat="1" hidden="1" x14ac:dyDescent="0.25"/>
    <row r="77" s="100" customFormat="1" hidden="1" x14ac:dyDescent="0.25"/>
    <row r="78" s="100" customFormat="1" hidden="1" x14ac:dyDescent="0.25"/>
    <row r="79" s="100" customFormat="1" hidden="1" x14ac:dyDescent="0.25"/>
    <row r="80" s="100" customFormat="1" hidden="1" x14ac:dyDescent="0.25"/>
    <row r="81" s="100" customFormat="1" hidden="1" x14ac:dyDescent="0.25"/>
    <row r="82" s="100" customFormat="1" hidden="1" x14ac:dyDescent="0.25"/>
    <row r="83" s="100" customFormat="1" hidden="1" x14ac:dyDescent="0.25"/>
    <row r="84" s="100" customFormat="1" hidden="1" x14ac:dyDescent="0.25"/>
    <row r="85" s="100" customFormat="1" hidden="1" x14ac:dyDescent="0.25"/>
    <row r="86" s="100" customFormat="1" hidden="1" x14ac:dyDescent="0.25"/>
    <row r="87" s="100" customFormat="1" hidden="1" x14ac:dyDescent="0.25"/>
    <row r="88" s="100" customFormat="1" hidden="1" x14ac:dyDescent="0.25"/>
    <row r="89" s="100" customFormat="1" hidden="1" x14ac:dyDescent="0.25"/>
    <row r="90" s="100" customFormat="1" hidden="1" x14ac:dyDescent="0.25"/>
    <row r="91" s="100" customFormat="1" hidden="1" x14ac:dyDescent="0.25"/>
    <row r="92" s="100" customFormat="1" hidden="1" x14ac:dyDescent="0.25"/>
    <row r="93" s="100" customFormat="1" hidden="1" x14ac:dyDescent="0.25"/>
    <row r="94" s="100" customFormat="1" hidden="1" x14ac:dyDescent="0.25"/>
    <row r="95" s="100" customFormat="1" hidden="1" x14ac:dyDescent="0.25"/>
    <row r="96" s="100" customFormat="1" hidden="1" x14ac:dyDescent="0.25"/>
    <row r="97" s="100" customFormat="1" hidden="1" x14ac:dyDescent="0.25"/>
    <row r="98" s="100" customFormat="1" hidden="1" x14ac:dyDescent="0.25"/>
    <row r="99" s="100" customFormat="1" hidden="1" x14ac:dyDescent="0.25"/>
    <row r="100" s="100" customFormat="1" hidden="1" x14ac:dyDescent="0.25"/>
    <row r="101" s="100" customFormat="1" hidden="1" x14ac:dyDescent="0.25"/>
    <row r="102" s="100" customFormat="1" hidden="1" x14ac:dyDescent="0.25"/>
    <row r="103" s="100" customFormat="1" hidden="1" x14ac:dyDescent="0.25"/>
    <row r="104" s="100" customFormat="1" hidden="1" x14ac:dyDescent="0.25"/>
    <row r="105" s="100" customFormat="1" hidden="1" x14ac:dyDescent="0.25"/>
    <row r="106" s="100" customFormat="1" hidden="1" x14ac:dyDescent="0.25"/>
    <row r="107" s="100" customFormat="1" hidden="1" x14ac:dyDescent="0.25"/>
    <row r="108" s="100" customFormat="1" hidden="1" x14ac:dyDescent="0.25"/>
    <row r="109" s="100" customFormat="1" hidden="1" x14ac:dyDescent="0.25"/>
    <row r="110" s="100" customFormat="1" hidden="1" x14ac:dyDescent="0.25"/>
    <row r="111" s="100" customFormat="1" hidden="1" x14ac:dyDescent="0.25"/>
    <row r="112" s="100" customFormat="1" hidden="1" x14ac:dyDescent="0.25"/>
    <row r="113" s="100" customFormat="1" hidden="1" x14ac:dyDescent="0.25"/>
    <row r="114" s="100" customFormat="1" hidden="1" x14ac:dyDescent="0.25"/>
  </sheetData>
  <mergeCells count="42">
    <mergeCell ref="B29:D29"/>
    <mergeCell ref="F29:K29"/>
    <mergeCell ref="B31:C32"/>
    <mergeCell ref="D31:D32"/>
    <mergeCell ref="B39:D39"/>
    <mergeCell ref="B16:D16"/>
    <mergeCell ref="B17:D17"/>
    <mergeCell ref="G17:J17"/>
    <mergeCell ref="B20:C21"/>
    <mergeCell ref="D20:D21"/>
    <mergeCell ref="G20:I22"/>
    <mergeCell ref="J20:J22"/>
    <mergeCell ref="B22:C23"/>
    <mergeCell ref="D22:D23"/>
    <mergeCell ref="G23:K28"/>
    <mergeCell ref="B25:D28"/>
    <mergeCell ref="B13:C13"/>
    <mergeCell ref="H13:I13"/>
    <mergeCell ref="B14:C14"/>
    <mergeCell ref="G14:I14"/>
    <mergeCell ref="B15:C15"/>
    <mergeCell ref="A1:K2"/>
    <mergeCell ref="A3:K5"/>
    <mergeCell ref="A6:K7"/>
    <mergeCell ref="A8:E8"/>
    <mergeCell ref="F8:K8"/>
    <mergeCell ref="A9:E9"/>
    <mergeCell ref="F9:F28"/>
    <mergeCell ref="G9:J9"/>
    <mergeCell ref="A10:A30"/>
    <mergeCell ref="B10:D10"/>
    <mergeCell ref="B18:C19"/>
    <mergeCell ref="D18:D19"/>
    <mergeCell ref="G18:I19"/>
    <mergeCell ref="J18:J19"/>
    <mergeCell ref="E10:E30"/>
    <mergeCell ref="G10:J10"/>
    <mergeCell ref="B11:C11"/>
    <mergeCell ref="G11:I11"/>
    <mergeCell ref="B12:C12"/>
    <mergeCell ref="D12:D15"/>
    <mergeCell ref="G12:J12"/>
  </mergeCells>
  <pageMargins left="0.7" right="0.7" top="0.75" bottom="0.75" header="0.3" footer="0.3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sheetData>
    <row r="1" spans="1:5" x14ac:dyDescent="0.25">
      <c r="A1" t="s">
        <v>11</v>
      </c>
      <c r="B1" t="s">
        <v>12</v>
      </c>
      <c r="C1" t="s">
        <v>256</v>
      </c>
      <c r="D1" t="s">
        <v>5</v>
      </c>
      <c r="E1" t="s">
        <v>0</v>
      </c>
    </row>
    <row r="2" spans="1:5" x14ac:dyDescent="0.25">
      <c r="A2" t="s">
        <v>13</v>
      </c>
      <c r="B2" t="s">
        <v>14</v>
      </c>
      <c r="C2" t="s">
        <v>67</v>
      </c>
    </row>
    <row r="3" spans="1:5" x14ac:dyDescent="0.25">
      <c r="A3" t="s">
        <v>15</v>
      </c>
      <c r="B3" t="s">
        <v>16</v>
      </c>
      <c r="C3" t="s">
        <v>82</v>
      </c>
    </row>
    <row r="4" spans="1:5" x14ac:dyDescent="0.25">
      <c r="A4" t="s">
        <v>17</v>
      </c>
      <c r="B4" t="s">
        <v>18</v>
      </c>
      <c r="C4" t="s">
        <v>101</v>
      </c>
    </row>
    <row r="5" spans="1:5" x14ac:dyDescent="0.25">
      <c r="A5" t="s">
        <v>20</v>
      </c>
      <c r="B5" t="s">
        <v>21</v>
      </c>
      <c r="C5" t="s">
        <v>114</v>
      </c>
    </row>
    <row r="6" spans="1:5" x14ac:dyDescent="0.25">
      <c r="A6" t="s">
        <v>22</v>
      </c>
      <c r="B6" t="s">
        <v>23</v>
      </c>
      <c r="C6" t="s">
        <v>233</v>
      </c>
    </row>
    <row r="7" spans="1:5" x14ac:dyDescent="0.25">
      <c r="A7" t="s">
        <v>24</v>
      </c>
      <c r="B7" t="s">
        <v>25</v>
      </c>
      <c r="C7" t="s">
        <v>234</v>
      </c>
    </row>
    <row r="8" spans="1:5" x14ac:dyDescent="0.25">
      <c r="A8" t="s">
        <v>26</v>
      </c>
      <c r="B8" t="s">
        <v>27</v>
      </c>
      <c r="C8" t="s">
        <v>244</v>
      </c>
    </row>
    <row r="9" spans="1:5" x14ac:dyDescent="0.25">
      <c r="A9" t="s">
        <v>29</v>
      </c>
      <c r="B9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9" style="150" customWidth="1"/>
    <col min="2" max="2" width="12" style="149" customWidth="1"/>
    <col min="3" max="3" width="17" style="149" customWidth="1"/>
    <col min="4" max="4" width="18.28515625" style="149" customWidth="1"/>
    <col min="5" max="5" width="7.7109375" style="149" customWidth="1"/>
    <col min="6" max="6" width="9" style="149" customWidth="1"/>
    <col min="7" max="7" width="12" style="149" customWidth="1"/>
    <col min="8" max="8" width="17" style="149" customWidth="1"/>
    <col min="9" max="9" width="18.28515625" style="149" customWidth="1"/>
    <col min="10" max="10" width="7.7109375" style="149" customWidth="1"/>
    <col min="11" max="16384" width="9.140625" style="127" hidden="1"/>
  </cols>
  <sheetData>
    <row r="1" spans="1:16" s="126" customFormat="1" ht="15.75" thickTop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</row>
    <row r="2" spans="1:16" ht="21" x14ac:dyDescent="0.35">
      <c r="A2" s="55"/>
      <c r="B2" s="294" t="s">
        <v>83</v>
      </c>
      <c r="C2" s="294"/>
      <c r="D2" s="294"/>
      <c r="E2" s="294"/>
      <c r="F2" s="294"/>
      <c r="G2" s="294"/>
      <c r="H2" s="294"/>
      <c r="I2" s="294"/>
      <c r="J2" s="294"/>
    </row>
    <row r="3" spans="1:16" ht="7.5" customHeight="1" x14ac:dyDescent="0.35">
      <c r="A3" s="55"/>
      <c r="B3" s="57"/>
      <c r="C3" s="57"/>
      <c r="D3" s="57"/>
      <c r="E3" s="57"/>
      <c r="F3" s="57"/>
      <c r="G3" s="57"/>
      <c r="H3" s="57"/>
      <c r="I3" s="57"/>
      <c r="J3" s="57"/>
    </row>
    <row r="4" spans="1:16" ht="18.75" customHeight="1" x14ac:dyDescent="0.25">
      <c r="A4" s="55"/>
      <c r="B4" s="295" t="s">
        <v>84</v>
      </c>
      <c r="C4" s="295"/>
      <c r="D4" s="295"/>
      <c r="E4" s="295"/>
      <c r="F4" s="295"/>
      <c r="G4" s="295"/>
      <c r="H4" s="295"/>
      <c r="I4" s="295"/>
      <c r="J4" s="295"/>
    </row>
    <row r="5" spans="1:16" ht="21" customHeight="1" x14ac:dyDescent="0.25">
      <c r="A5" s="55"/>
      <c r="B5" s="295"/>
      <c r="C5" s="295"/>
      <c r="D5" s="295"/>
      <c r="E5" s="295"/>
      <c r="F5" s="295"/>
      <c r="G5" s="295"/>
      <c r="H5" s="295"/>
      <c r="I5" s="295"/>
      <c r="J5" s="295"/>
    </row>
    <row r="6" spans="1:16" x14ac:dyDescent="0.25">
      <c r="A6" s="55"/>
      <c r="B6" s="58"/>
      <c r="C6" s="296" t="s">
        <v>65</v>
      </c>
      <c r="D6" s="296"/>
      <c r="E6" s="296"/>
      <c r="F6" s="296"/>
      <c r="G6" s="296"/>
      <c r="H6" s="296"/>
      <c r="I6" s="296"/>
      <c r="J6" s="59"/>
    </row>
    <row r="7" spans="1:16" ht="15.75" thickBot="1" x14ac:dyDescent="0.3">
      <c r="A7" s="61"/>
      <c r="B7" s="62"/>
      <c r="C7" s="63"/>
      <c r="D7" s="63"/>
      <c r="E7" s="63"/>
      <c r="F7" s="63"/>
      <c r="G7" s="63"/>
      <c r="H7" s="63"/>
      <c r="I7" s="63"/>
      <c r="J7" s="63"/>
    </row>
    <row r="8" spans="1:16" ht="15.75" thickTop="1" x14ac:dyDescent="0.25">
      <c r="A8" s="384"/>
      <c r="B8" s="384"/>
      <c r="C8" s="384"/>
      <c r="D8" s="384"/>
      <c r="E8" s="384"/>
      <c r="F8" s="385"/>
      <c r="G8" s="385"/>
      <c r="H8" s="385"/>
      <c r="I8" s="385"/>
      <c r="J8" s="385"/>
    </row>
    <row r="9" spans="1:16" x14ac:dyDescent="0.25">
      <c r="A9" s="382" t="s">
        <v>85</v>
      </c>
      <c r="B9" s="382"/>
      <c r="C9" s="382"/>
      <c r="D9" s="382"/>
      <c r="E9" s="382"/>
      <c r="F9" s="383" t="s">
        <v>86</v>
      </c>
      <c r="G9" s="383"/>
      <c r="H9" s="383"/>
      <c r="I9" s="383"/>
      <c r="J9" s="383"/>
    </row>
    <row r="10" spans="1:16" ht="16.5" customHeight="1" x14ac:dyDescent="0.25">
      <c r="A10" s="382"/>
      <c r="B10" s="382"/>
      <c r="C10" s="382"/>
      <c r="D10" s="382"/>
      <c r="E10" s="382"/>
      <c r="F10" s="383"/>
      <c r="G10" s="383"/>
      <c r="H10" s="383"/>
      <c r="I10" s="383"/>
      <c r="J10" s="383"/>
    </row>
    <row r="11" spans="1:16" ht="17.100000000000001" customHeight="1" x14ac:dyDescent="0.25">
      <c r="A11" s="68"/>
      <c r="B11" s="304" t="s">
        <v>87</v>
      </c>
      <c r="C11" s="304"/>
      <c r="D11" s="128">
        <v>1600</v>
      </c>
      <c r="E11" s="299"/>
      <c r="F11" s="66"/>
      <c r="G11" s="312" t="s">
        <v>87</v>
      </c>
      <c r="H11" s="312"/>
      <c r="I11" s="129">
        <v>2500</v>
      </c>
      <c r="J11" s="386"/>
    </row>
    <row r="12" spans="1:16" ht="7.5" customHeight="1" x14ac:dyDescent="0.25">
      <c r="A12" s="68"/>
      <c r="B12" s="303"/>
      <c r="C12" s="303"/>
      <c r="D12" s="71"/>
      <c r="E12" s="299"/>
      <c r="F12" s="66"/>
      <c r="G12" s="301"/>
      <c r="H12" s="301"/>
      <c r="I12" s="130"/>
      <c r="J12" s="386"/>
    </row>
    <row r="13" spans="1:16" ht="17.100000000000001" customHeight="1" x14ac:dyDescent="0.25">
      <c r="A13" s="68"/>
      <c r="B13" s="304" t="s">
        <v>88</v>
      </c>
      <c r="C13" s="304"/>
      <c r="D13" s="128">
        <v>240</v>
      </c>
      <c r="E13" s="299"/>
      <c r="F13" s="66"/>
      <c r="G13" s="312" t="s">
        <v>88</v>
      </c>
      <c r="H13" s="312"/>
      <c r="I13" s="129">
        <v>450</v>
      </c>
      <c r="J13" s="386"/>
    </row>
    <row r="14" spans="1:16" ht="7.5" customHeight="1" x14ac:dyDescent="0.25">
      <c r="A14" s="68"/>
      <c r="B14" s="303"/>
      <c r="C14" s="303"/>
      <c r="D14" s="71"/>
      <c r="E14" s="299"/>
      <c r="F14" s="66"/>
      <c r="G14" s="301"/>
      <c r="H14" s="301"/>
      <c r="I14" s="130"/>
      <c r="J14" s="386"/>
    </row>
    <row r="15" spans="1:16" ht="17.100000000000001" customHeight="1" x14ac:dyDescent="0.25">
      <c r="A15" s="68"/>
      <c r="B15" s="304" t="s">
        <v>89</v>
      </c>
      <c r="C15" s="304"/>
      <c r="D15" s="128">
        <v>1300</v>
      </c>
      <c r="E15" s="299"/>
      <c r="F15" s="66"/>
      <c r="G15" s="312" t="s">
        <v>90</v>
      </c>
      <c r="H15" s="312"/>
      <c r="I15" s="129">
        <v>6500</v>
      </c>
      <c r="J15" s="386"/>
    </row>
    <row r="16" spans="1:16" ht="7.5" customHeight="1" x14ac:dyDescent="0.25">
      <c r="A16" s="68"/>
      <c r="B16" s="303"/>
      <c r="C16" s="303"/>
      <c r="D16" s="71"/>
      <c r="E16" s="299"/>
      <c r="F16" s="66"/>
      <c r="G16" s="301"/>
      <c r="H16" s="301"/>
      <c r="I16" s="130"/>
      <c r="J16" s="386"/>
      <c r="K16" s="66"/>
      <c r="L16" s="66"/>
      <c r="M16" s="131"/>
      <c r="N16" s="132"/>
      <c r="O16" s="133"/>
      <c r="P16" s="134"/>
    </row>
    <row r="17" spans="1:16" ht="17.100000000000001" customHeight="1" x14ac:dyDescent="0.25">
      <c r="A17" s="68"/>
      <c r="B17" s="304" t="s">
        <v>91</v>
      </c>
      <c r="C17" s="304"/>
      <c r="D17" s="128">
        <v>250</v>
      </c>
      <c r="E17" s="299"/>
      <c r="F17" s="66"/>
      <c r="G17" s="312" t="s">
        <v>91</v>
      </c>
      <c r="H17" s="312"/>
      <c r="I17" s="129">
        <v>1100</v>
      </c>
      <c r="J17" s="386"/>
      <c r="K17" s="66"/>
      <c r="L17" s="66"/>
      <c r="M17" s="131"/>
      <c r="N17" s="132"/>
      <c r="O17" s="133"/>
      <c r="P17" s="134"/>
    </row>
    <row r="18" spans="1:16" ht="7.5" customHeight="1" x14ac:dyDescent="0.25">
      <c r="A18" s="68"/>
      <c r="B18" s="83"/>
      <c r="C18" s="83"/>
      <c r="D18" s="135"/>
      <c r="E18" s="299"/>
      <c r="F18" s="66"/>
      <c r="G18" s="96"/>
      <c r="H18" s="96"/>
      <c r="I18" s="136"/>
      <c r="J18" s="386"/>
      <c r="K18" s="66"/>
      <c r="L18" s="66"/>
      <c r="M18" s="131"/>
      <c r="N18" s="132"/>
      <c r="O18" s="133"/>
      <c r="P18" s="134"/>
    </row>
    <row r="19" spans="1:16" ht="17.100000000000001" customHeight="1" x14ac:dyDescent="0.25">
      <c r="A19" s="68"/>
      <c r="B19" s="83" t="s">
        <v>92</v>
      </c>
      <c r="C19" s="83"/>
      <c r="D19" s="128">
        <v>350</v>
      </c>
      <c r="E19" s="299"/>
      <c r="F19" s="66"/>
      <c r="G19" s="96" t="s">
        <v>93</v>
      </c>
      <c r="H19" s="96"/>
      <c r="I19" s="129">
        <v>650</v>
      </c>
      <c r="J19" s="386"/>
      <c r="K19" s="66"/>
      <c r="L19" s="66"/>
      <c r="M19" s="131"/>
      <c r="N19" s="132"/>
      <c r="O19" s="133"/>
      <c r="P19" s="134"/>
    </row>
    <row r="20" spans="1:16" ht="7.5" customHeight="1" x14ac:dyDescent="0.25">
      <c r="A20" s="68"/>
      <c r="B20" s="83"/>
      <c r="C20" s="83"/>
      <c r="D20" s="135"/>
      <c r="E20" s="299"/>
      <c r="F20" s="66"/>
      <c r="G20" s="96"/>
      <c r="H20" s="96"/>
      <c r="I20" s="136"/>
      <c r="J20" s="386"/>
      <c r="K20" s="66"/>
      <c r="L20" s="66"/>
      <c r="M20" s="131"/>
      <c r="N20" s="132"/>
      <c r="O20" s="133"/>
      <c r="P20" s="134"/>
    </row>
    <row r="21" spans="1:16" ht="17.100000000000001" customHeight="1" x14ac:dyDescent="0.25">
      <c r="A21" s="68"/>
      <c r="B21" s="304" t="s">
        <v>94</v>
      </c>
      <c r="C21" s="388"/>
      <c r="D21" s="128">
        <v>330</v>
      </c>
      <c r="E21" s="299"/>
      <c r="F21" s="66"/>
      <c r="G21" s="312" t="s">
        <v>95</v>
      </c>
      <c r="H21" s="389"/>
      <c r="I21" s="129">
        <v>2600</v>
      </c>
      <c r="J21" s="386"/>
      <c r="K21" s="134"/>
    </row>
    <row r="22" spans="1:16" ht="7.5" customHeight="1" x14ac:dyDescent="0.25">
      <c r="A22" s="68"/>
      <c r="B22" s="83"/>
      <c r="C22" s="83"/>
      <c r="D22" s="135"/>
      <c r="E22" s="299"/>
      <c r="F22" s="66"/>
      <c r="G22" s="96"/>
      <c r="H22" s="96"/>
      <c r="I22" s="136"/>
      <c r="J22" s="386"/>
      <c r="K22" s="66"/>
      <c r="L22" s="66"/>
      <c r="M22" s="131"/>
      <c r="N22" s="132"/>
      <c r="O22" s="133"/>
      <c r="P22" s="134"/>
    </row>
    <row r="23" spans="1:16" ht="17.100000000000001" customHeight="1" x14ac:dyDescent="0.25">
      <c r="A23" s="68"/>
      <c r="B23" s="304" t="s">
        <v>96</v>
      </c>
      <c r="C23" s="388"/>
      <c r="D23" s="128">
        <v>425</v>
      </c>
      <c r="E23" s="299"/>
      <c r="F23" s="66"/>
      <c r="G23" s="312" t="s">
        <v>96</v>
      </c>
      <c r="H23" s="389"/>
      <c r="I23" s="129">
        <v>1600</v>
      </c>
      <c r="J23" s="386"/>
      <c r="K23" s="134"/>
    </row>
    <row r="24" spans="1:16" ht="7.5" customHeight="1" x14ac:dyDescent="0.25">
      <c r="A24" s="68"/>
      <c r="B24" s="83"/>
      <c r="C24" s="83"/>
      <c r="D24" s="137"/>
      <c r="E24" s="299"/>
      <c r="F24" s="66"/>
      <c r="G24" s="96"/>
      <c r="H24" s="96"/>
      <c r="I24" s="136"/>
      <c r="J24" s="386"/>
      <c r="K24" s="66"/>
      <c r="L24" s="66"/>
      <c r="M24" s="131"/>
      <c r="N24" s="132"/>
      <c r="O24" s="133"/>
      <c r="P24" s="134"/>
    </row>
    <row r="25" spans="1:16" ht="17.100000000000001" customHeight="1" x14ac:dyDescent="0.25">
      <c r="A25" s="68"/>
      <c r="B25" s="304"/>
      <c r="C25" s="304"/>
      <c r="D25" s="137"/>
      <c r="E25" s="299"/>
      <c r="F25" s="66"/>
      <c r="G25" s="312" t="s">
        <v>97</v>
      </c>
      <c r="H25" s="389"/>
      <c r="I25" s="129">
        <v>825</v>
      </c>
      <c r="J25" s="386"/>
      <c r="K25" s="134"/>
    </row>
    <row r="26" spans="1:16" ht="7.5" customHeight="1" x14ac:dyDescent="0.25">
      <c r="A26" s="68"/>
      <c r="B26" s="83"/>
      <c r="C26" s="83"/>
      <c r="D26" s="137"/>
      <c r="E26" s="299"/>
      <c r="F26" s="66"/>
      <c r="G26" s="96"/>
      <c r="H26" s="96"/>
      <c r="I26" s="136"/>
      <c r="J26" s="386"/>
      <c r="K26" s="66"/>
      <c r="L26" s="66"/>
      <c r="M26" s="131"/>
      <c r="N26" s="132"/>
      <c r="O26" s="133"/>
      <c r="P26" s="134"/>
    </row>
    <row r="27" spans="1:16" ht="17.100000000000001" customHeight="1" thickBot="1" x14ac:dyDescent="0.3">
      <c r="A27" s="68"/>
      <c r="B27" s="83"/>
      <c r="C27" s="83"/>
      <c r="D27" s="137"/>
      <c r="E27" s="299"/>
      <c r="F27" s="66"/>
      <c r="G27" s="312" t="s">
        <v>98</v>
      </c>
      <c r="H27" s="389"/>
      <c r="I27" s="129">
        <v>265</v>
      </c>
      <c r="J27" s="386"/>
      <c r="K27" s="66"/>
      <c r="L27" s="66"/>
      <c r="M27" s="131"/>
      <c r="N27" s="132"/>
      <c r="O27" s="133"/>
      <c r="P27" s="134"/>
    </row>
    <row r="28" spans="1:16" ht="21" customHeight="1" thickTop="1" thickBot="1" x14ac:dyDescent="0.3">
      <c r="A28" s="68"/>
      <c r="B28" s="391" t="s">
        <v>99</v>
      </c>
      <c r="C28" s="391"/>
      <c r="D28" s="138">
        <f>SUM(D11:E23)</f>
        <v>4495</v>
      </c>
      <c r="E28" s="299"/>
      <c r="F28" s="66"/>
      <c r="G28" s="392" t="s">
        <v>100</v>
      </c>
      <c r="H28" s="392"/>
      <c r="I28" s="139">
        <f>SUM(I11:J27)</f>
        <v>16490</v>
      </c>
      <c r="J28" s="387"/>
      <c r="K28" s="134"/>
    </row>
    <row r="29" spans="1:16" ht="23.25" customHeight="1" thickTop="1" x14ac:dyDescent="0.25">
      <c r="A29" s="68"/>
      <c r="B29" s="315"/>
      <c r="C29" s="315"/>
      <c r="D29" s="315"/>
      <c r="E29" s="140"/>
      <c r="F29" s="66"/>
      <c r="G29" s="311"/>
      <c r="H29" s="311"/>
      <c r="I29" s="311"/>
      <c r="J29" s="311"/>
      <c r="K29" s="134"/>
    </row>
    <row r="30" spans="1:16" ht="20.25" customHeight="1" x14ac:dyDescent="0.25">
      <c r="A30" s="67"/>
      <c r="B30" s="318"/>
      <c r="C30" s="318"/>
      <c r="D30" s="393"/>
      <c r="E30" s="140"/>
      <c r="F30" s="66"/>
      <c r="G30" s="312"/>
      <c r="H30" s="312"/>
      <c r="I30" s="312"/>
      <c r="J30" s="141"/>
      <c r="K30" s="134"/>
    </row>
    <row r="31" spans="1:16" ht="18.75" customHeight="1" x14ac:dyDescent="0.25">
      <c r="A31" s="68"/>
      <c r="B31" s="318"/>
      <c r="C31" s="318"/>
      <c r="D31" s="393"/>
      <c r="E31" s="140"/>
      <c r="F31" s="66"/>
      <c r="G31" s="394"/>
      <c r="H31" s="394"/>
      <c r="I31" s="394"/>
      <c r="J31" s="141"/>
      <c r="K31" s="134"/>
    </row>
    <row r="32" spans="1:16" ht="22.5" customHeight="1" x14ac:dyDescent="0.25">
      <c r="A32" s="68"/>
      <c r="B32" s="83"/>
      <c r="C32" s="83"/>
      <c r="D32" s="88"/>
      <c r="E32" s="140"/>
      <c r="F32" s="66"/>
      <c r="G32" s="142"/>
      <c r="H32" s="142"/>
      <c r="I32" s="142"/>
      <c r="J32" s="141"/>
    </row>
    <row r="33" spans="1:11" ht="15" customHeight="1" x14ac:dyDescent="0.25">
      <c r="A33" s="68"/>
      <c r="B33" s="318"/>
      <c r="C33" s="318"/>
      <c r="D33" s="390"/>
      <c r="E33" s="140"/>
      <c r="F33" s="66"/>
      <c r="G33" s="319"/>
      <c r="H33" s="319"/>
      <c r="I33" s="319"/>
      <c r="J33" s="141"/>
      <c r="K33" s="143"/>
    </row>
    <row r="34" spans="1:11" ht="15" customHeight="1" x14ac:dyDescent="0.25">
      <c r="A34" s="68"/>
      <c r="B34" s="318"/>
      <c r="C34" s="318"/>
      <c r="D34" s="390"/>
      <c r="E34" s="140"/>
      <c r="F34" s="66"/>
      <c r="G34" s="98"/>
      <c r="H34" s="98"/>
      <c r="I34" s="98"/>
      <c r="J34" s="141"/>
      <c r="K34" s="143"/>
    </row>
    <row r="35" spans="1:11" hidden="1" x14ac:dyDescent="0.25">
      <c r="A35" s="144"/>
      <c r="B35" s="145"/>
      <c r="C35" s="146"/>
      <c r="D35" s="146"/>
      <c r="E35" s="147"/>
      <c r="F35" s="93"/>
      <c r="G35" s="93"/>
      <c r="H35" s="93"/>
      <c r="I35" s="93"/>
      <c r="J35" s="148"/>
      <c r="K35" s="143"/>
    </row>
    <row r="36" spans="1:11" hidden="1" x14ac:dyDescent="0.25">
      <c r="A36" s="146"/>
      <c r="B36" s="145"/>
      <c r="C36" s="146"/>
      <c r="D36" s="146"/>
      <c r="E36" s="147"/>
      <c r="F36" s="93"/>
      <c r="G36" s="93"/>
      <c r="H36" s="93"/>
      <c r="I36" s="93"/>
      <c r="J36" s="93"/>
      <c r="K36" s="143"/>
    </row>
    <row r="37" spans="1:11" hidden="1" x14ac:dyDescent="0.25">
      <c r="A37" s="146"/>
      <c r="B37" s="146"/>
      <c r="C37" s="146"/>
      <c r="D37" s="146"/>
      <c r="E37" s="147"/>
      <c r="F37" s="93"/>
      <c r="G37" s="93"/>
      <c r="H37" s="93"/>
      <c r="I37" s="93"/>
      <c r="J37" s="93"/>
    </row>
    <row r="38" spans="1:11" ht="15" hidden="1" customHeight="1" x14ac:dyDescent="0.25">
      <c r="A38" s="146"/>
      <c r="B38" s="146"/>
      <c r="C38" s="146"/>
      <c r="D38" s="146"/>
      <c r="E38" s="147"/>
      <c r="F38" s="66" t="s">
        <v>3</v>
      </c>
    </row>
    <row r="39" spans="1:11" hidden="1" x14ac:dyDescent="0.25">
      <c r="A39" s="145"/>
      <c r="B39" s="146"/>
      <c r="C39" s="146"/>
      <c r="D39" s="146"/>
      <c r="E39" s="146"/>
      <c r="F39" s="93"/>
    </row>
    <row r="40" spans="1:11" hidden="1" x14ac:dyDescent="0.25">
      <c r="A40" s="145"/>
      <c r="B40" s="146"/>
      <c r="C40" s="146"/>
      <c r="D40" s="146"/>
      <c r="E40" s="146"/>
      <c r="F40" s="93"/>
    </row>
    <row r="41" spans="1:11" hidden="1" x14ac:dyDescent="0.25">
      <c r="A41" s="146"/>
      <c r="E41" s="146"/>
      <c r="F41" s="93"/>
    </row>
    <row r="42" spans="1:11" hidden="1" x14ac:dyDescent="0.25">
      <c r="A42" s="146"/>
      <c r="E42" s="146"/>
      <c r="F42" s="93"/>
    </row>
    <row r="43" spans="1:11" hidden="1" x14ac:dyDescent="0.25">
      <c r="A43" s="146"/>
      <c r="E43" s="146"/>
      <c r="F43" s="93"/>
    </row>
    <row r="44" spans="1:11" hidden="1" x14ac:dyDescent="0.25">
      <c r="A44" s="146"/>
      <c r="E44" s="146"/>
      <c r="F44" s="93"/>
    </row>
    <row r="45" spans="1:11" hidden="1" x14ac:dyDescent="0.25">
      <c r="E45" s="146"/>
      <c r="F45" s="93"/>
    </row>
    <row r="46" spans="1:11" hidden="1" x14ac:dyDescent="0.25">
      <c r="E46" s="146"/>
      <c r="F46" s="93"/>
    </row>
    <row r="47" spans="1:11" hidden="1" x14ac:dyDescent="0.25">
      <c r="F47" s="93"/>
    </row>
    <row r="48" spans="1:11" hidden="1" x14ac:dyDescent="0.25">
      <c r="F48" s="93"/>
    </row>
    <row r="49" s="127" customFormat="1" hidden="1" x14ac:dyDescent="0.25"/>
    <row r="50" s="127" customFormat="1" hidden="1" x14ac:dyDescent="0.25"/>
    <row r="51" s="127" customFormat="1" hidden="1" x14ac:dyDescent="0.25"/>
    <row r="52" s="127" customFormat="1" hidden="1" x14ac:dyDescent="0.25"/>
    <row r="53" s="127" customFormat="1" hidden="1" x14ac:dyDescent="0.25"/>
    <row r="54" s="127" customFormat="1" hidden="1" x14ac:dyDescent="0.25"/>
    <row r="55" s="127" customFormat="1" hidden="1" x14ac:dyDescent="0.25"/>
    <row r="56" s="127" customFormat="1" hidden="1" x14ac:dyDescent="0.25"/>
    <row r="57" s="127" customFormat="1" hidden="1" x14ac:dyDescent="0.25"/>
    <row r="58" s="127" customFormat="1" hidden="1" x14ac:dyDescent="0.25"/>
    <row r="59" s="127" customFormat="1" hidden="1" x14ac:dyDescent="0.25"/>
    <row r="60" s="127" customFormat="1" hidden="1" x14ac:dyDescent="0.25"/>
    <row r="61" s="127" customFormat="1" hidden="1" x14ac:dyDescent="0.25"/>
    <row r="62" s="127" customFormat="1" hidden="1" x14ac:dyDescent="0.25"/>
    <row r="63" s="127" customFormat="1" hidden="1" x14ac:dyDescent="0.25"/>
    <row r="64" s="127" customFormat="1" hidden="1" x14ac:dyDescent="0.25"/>
    <row r="65" s="127" customFormat="1" hidden="1" x14ac:dyDescent="0.25"/>
    <row r="66" s="127" customFormat="1" hidden="1" x14ac:dyDescent="0.25"/>
    <row r="67" s="127" customFormat="1" hidden="1" x14ac:dyDescent="0.25"/>
    <row r="68" s="127" customFormat="1" hidden="1" x14ac:dyDescent="0.25"/>
    <row r="69" s="127" customFormat="1" hidden="1" x14ac:dyDescent="0.25"/>
    <row r="70" s="127" customFormat="1" hidden="1" x14ac:dyDescent="0.25"/>
    <row r="71" s="127" customFormat="1" hidden="1" x14ac:dyDescent="0.25"/>
    <row r="72" s="127" customFormat="1" hidden="1" x14ac:dyDescent="0.25"/>
    <row r="73" s="127" customFormat="1" hidden="1" x14ac:dyDescent="0.25"/>
    <row r="74" s="127" customFormat="1" hidden="1" x14ac:dyDescent="0.25"/>
    <row r="75" s="127" customFormat="1" hidden="1" x14ac:dyDescent="0.25"/>
    <row r="76" s="127" customFormat="1" hidden="1" x14ac:dyDescent="0.25"/>
    <row r="77" s="127" customFormat="1" hidden="1" x14ac:dyDescent="0.25"/>
    <row r="78" s="127" customFormat="1" hidden="1" x14ac:dyDescent="0.25"/>
    <row r="79" s="127" customFormat="1" hidden="1" x14ac:dyDescent="0.25"/>
    <row r="80" s="127" customFormat="1" hidden="1" x14ac:dyDescent="0.25"/>
    <row r="81" s="127" customFormat="1" hidden="1" x14ac:dyDescent="0.25"/>
    <row r="82" s="127" customFormat="1" hidden="1" x14ac:dyDescent="0.25"/>
    <row r="83" s="127" customFormat="1" hidden="1" x14ac:dyDescent="0.25"/>
    <row r="84" s="127" customFormat="1" hidden="1" x14ac:dyDescent="0.25"/>
    <row r="85" s="127" customFormat="1" hidden="1" x14ac:dyDescent="0.25"/>
    <row r="86" s="127" customFormat="1" hidden="1" x14ac:dyDescent="0.25"/>
    <row r="87" s="127" customFormat="1" hidden="1" x14ac:dyDescent="0.25"/>
    <row r="88" s="127" customFormat="1" hidden="1" x14ac:dyDescent="0.25"/>
  </sheetData>
  <mergeCells count="41">
    <mergeCell ref="B33:C34"/>
    <mergeCell ref="D33:D34"/>
    <mergeCell ref="G33:I33"/>
    <mergeCell ref="G27:H27"/>
    <mergeCell ref="B28:C28"/>
    <mergeCell ref="G28:H28"/>
    <mergeCell ref="B29:D29"/>
    <mergeCell ref="G29:J29"/>
    <mergeCell ref="B30:C31"/>
    <mergeCell ref="D30:D31"/>
    <mergeCell ref="G30:I30"/>
    <mergeCell ref="G31:I31"/>
    <mergeCell ref="B21:C21"/>
    <mergeCell ref="G21:H21"/>
    <mergeCell ref="B23:C23"/>
    <mergeCell ref="G23:H23"/>
    <mergeCell ref="B25:C25"/>
    <mergeCell ref="G25:H25"/>
    <mergeCell ref="B11:C11"/>
    <mergeCell ref="E11:E28"/>
    <mergeCell ref="G11:H11"/>
    <mergeCell ref="J11:J2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A9:E10"/>
    <mergeCell ref="F9:J10"/>
    <mergeCell ref="B2:J2"/>
    <mergeCell ref="B4:J5"/>
    <mergeCell ref="C6:I6"/>
    <mergeCell ref="A8:E8"/>
    <mergeCell ref="F8:J8"/>
  </mergeCells>
  <pageMargins left="0.7" right="0.7" top="0.75" bottom="0.75" header="0.3" footer="0.3"/>
  <customProperties>
    <customPr name="SSC_SHEET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sqref="A1:XFD1048576"/>
    </sheetView>
  </sheetViews>
  <sheetFormatPr defaultColWidth="0" defaultRowHeight="15" zeroHeight="1" x14ac:dyDescent="0.25"/>
  <cols>
    <col min="1" max="1" width="9" style="150" customWidth="1"/>
    <col min="2" max="2" width="12" style="149" customWidth="1"/>
    <col min="3" max="3" width="17.42578125" style="149" customWidth="1"/>
    <col min="4" max="4" width="18.28515625" style="149" customWidth="1"/>
    <col min="5" max="5" width="7.7109375" style="149" customWidth="1"/>
    <col min="6" max="6" width="9" style="149" customWidth="1"/>
    <col min="7" max="7" width="12" style="149" customWidth="1"/>
    <col min="8" max="8" width="17" style="149" customWidth="1"/>
    <col min="9" max="9" width="18.28515625" style="149" customWidth="1"/>
    <col min="10" max="10" width="7.7109375" style="149" customWidth="1"/>
    <col min="11" max="16384" width="9.140625" style="127" hidden="1"/>
  </cols>
  <sheetData>
    <row r="1" spans="1:16" s="126" customFormat="1" ht="15.75" thickTop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</row>
    <row r="2" spans="1:16" ht="21" x14ac:dyDescent="0.35">
      <c r="A2" s="55"/>
      <c r="B2" s="294" t="s">
        <v>83</v>
      </c>
      <c r="C2" s="294"/>
      <c r="D2" s="294"/>
      <c r="E2" s="294"/>
      <c r="F2" s="294"/>
      <c r="G2" s="294"/>
      <c r="H2" s="294"/>
      <c r="I2" s="294"/>
      <c r="J2" s="294"/>
    </row>
    <row r="3" spans="1:16" ht="7.5" customHeight="1" x14ac:dyDescent="0.35">
      <c r="A3" s="55"/>
      <c r="B3" s="57"/>
      <c r="C3" s="57"/>
      <c r="D3" s="57"/>
      <c r="E3" s="57"/>
      <c r="F3" s="57"/>
      <c r="G3" s="57"/>
      <c r="H3" s="57"/>
      <c r="I3" s="57"/>
      <c r="J3" s="57"/>
    </row>
    <row r="4" spans="1:16" ht="18.75" customHeight="1" x14ac:dyDescent="0.25">
      <c r="A4" s="55"/>
      <c r="B4" s="295" t="s">
        <v>84</v>
      </c>
      <c r="C4" s="295"/>
      <c r="D4" s="295"/>
      <c r="E4" s="295"/>
      <c r="F4" s="295"/>
      <c r="G4" s="295"/>
      <c r="H4" s="295"/>
      <c r="I4" s="295"/>
      <c r="J4" s="295"/>
    </row>
    <row r="5" spans="1:16" ht="21" customHeight="1" x14ac:dyDescent="0.25">
      <c r="A5" s="55"/>
      <c r="B5" s="295"/>
      <c r="C5" s="295"/>
      <c r="D5" s="295"/>
      <c r="E5" s="295"/>
      <c r="F5" s="295"/>
      <c r="G5" s="295"/>
      <c r="H5" s="295"/>
      <c r="I5" s="295"/>
      <c r="J5" s="295"/>
    </row>
    <row r="6" spans="1:16" x14ac:dyDescent="0.25">
      <c r="A6" s="55"/>
      <c r="B6" s="58"/>
      <c r="C6" s="296" t="s">
        <v>65</v>
      </c>
      <c r="D6" s="296"/>
      <c r="E6" s="296"/>
      <c r="F6" s="296"/>
      <c r="G6" s="296"/>
      <c r="H6" s="296"/>
      <c r="I6" s="296"/>
      <c r="J6" s="59"/>
    </row>
    <row r="7" spans="1:16" ht="15.75" thickBot="1" x14ac:dyDescent="0.3">
      <c r="A7" s="61"/>
      <c r="B7" s="62"/>
      <c r="C7" s="63"/>
      <c r="D7" s="63"/>
      <c r="E7" s="63"/>
      <c r="F7" s="63"/>
      <c r="G7" s="63"/>
      <c r="H7" s="63"/>
      <c r="I7" s="63"/>
      <c r="J7" s="63"/>
    </row>
    <row r="8" spans="1:16" ht="15.75" thickTop="1" x14ac:dyDescent="0.25">
      <c r="A8" s="384"/>
      <c r="B8" s="384"/>
      <c r="C8" s="384"/>
      <c r="D8" s="384"/>
      <c r="E8" s="384"/>
      <c r="F8" s="385"/>
      <c r="G8" s="385"/>
      <c r="H8" s="385"/>
      <c r="I8" s="385"/>
      <c r="J8" s="385"/>
    </row>
    <row r="9" spans="1:16" ht="15" customHeight="1" x14ac:dyDescent="0.25">
      <c r="A9" s="382" t="s">
        <v>102</v>
      </c>
      <c r="B9" s="382"/>
      <c r="C9" s="382"/>
      <c r="D9" s="382"/>
      <c r="E9" s="382"/>
      <c r="F9" s="383" t="s">
        <v>103</v>
      </c>
      <c r="G9" s="383"/>
      <c r="H9" s="383"/>
      <c r="I9" s="383"/>
      <c r="J9" s="383"/>
    </row>
    <row r="10" spans="1:16" ht="16.5" customHeight="1" x14ac:dyDescent="0.25">
      <c r="A10" s="382"/>
      <c r="B10" s="382"/>
      <c r="C10" s="382"/>
      <c r="D10" s="382"/>
      <c r="E10" s="382"/>
      <c r="F10" s="383"/>
      <c r="G10" s="383"/>
      <c r="H10" s="383"/>
      <c r="I10" s="383"/>
      <c r="J10" s="383"/>
    </row>
    <row r="11" spans="1:16" ht="17.100000000000001" customHeight="1" x14ac:dyDescent="0.25">
      <c r="A11" s="68"/>
      <c r="B11" s="304" t="s">
        <v>104</v>
      </c>
      <c r="C11" s="304"/>
      <c r="D11" s="151">
        <v>150000</v>
      </c>
      <c r="E11" s="299"/>
      <c r="F11" s="66"/>
      <c r="G11" s="312" t="s">
        <v>104</v>
      </c>
      <c r="H11" s="312"/>
      <c r="I11" s="151">
        <v>150000</v>
      </c>
      <c r="J11" s="386"/>
    </row>
    <row r="12" spans="1:16" ht="7.5" customHeight="1" x14ac:dyDescent="0.25">
      <c r="A12" s="68"/>
      <c r="B12" s="303"/>
      <c r="C12" s="303"/>
      <c r="D12" s="303"/>
      <c r="E12" s="299"/>
      <c r="F12" s="301"/>
      <c r="G12" s="301"/>
      <c r="H12" s="301"/>
      <c r="I12" s="301"/>
      <c r="J12" s="386"/>
    </row>
    <row r="13" spans="1:16" ht="17.100000000000001" customHeight="1" x14ac:dyDescent="0.25">
      <c r="A13" s="68"/>
      <c r="B13" s="304" t="s">
        <v>105</v>
      </c>
      <c r="C13" s="304"/>
      <c r="D13" s="151">
        <v>16000</v>
      </c>
      <c r="E13" s="299"/>
      <c r="F13" s="66"/>
      <c r="G13" s="312" t="s">
        <v>105</v>
      </c>
      <c r="H13" s="312"/>
      <c r="I13" s="151">
        <v>16000</v>
      </c>
      <c r="J13" s="386"/>
    </row>
    <row r="14" spans="1:16" ht="7.5" customHeight="1" x14ac:dyDescent="0.25">
      <c r="A14" s="68"/>
      <c r="B14" s="303"/>
      <c r="C14" s="303"/>
      <c r="D14" s="303"/>
      <c r="E14" s="299"/>
      <c r="F14" s="301"/>
      <c r="G14" s="301"/>
      <c r="H14" s="301"/>
      <c r="I14" s="301"/>
      <c r="J14" s="386"/>
    </row>
    <row r="15" spans="1:16" ht="17.100000000000001" customHeight="1" x14ac:dyDescent="0.25">
      <c r="A15" s="68"/>
      <c r="B15" s="304" t="s">
        <v>89</v>
      </c>
      <c r="C15" s="388"/>
      <c r="D15" s="151">
        <v>52000</v>
      </c>
      <c r="E15" s="299"/>
      <c r="F15" s="66"/>
      <c r="G15" s="312" t="s">
        <v>89</v>
      </c>
      <c r="H15" s="389"/>
      <c r="I15" s="151">
        <v>52000</v>
      </c>
      <c r="J15" s="386"/>
    </row>
    <row r="16" spans="1:16" ht="7.5" customHeight="1" x14ac:dyDescent="0.25">
      <c r="A16" s="68"/>
      <c r="B16" s="303"/>
      <c r="C16" s="303"/>
      <c r="D16" s="303"/>
      <c r="E16" s="299"/>
      <c r="F16" s="301"/>
      <c r="G16" s="301"/>
      <c r="H16" s="301"/>
      <c r="I16" s="301"/>
      <c r="J16" s="386"/>
      <c r="K16" s="66"/>
      <c r="L16" s="66"/>
      <c r="M16" s="131"/>
      <c r="N16" s="132"/>
      <c r="O16" s="133"/>
      <c r="P16" s="134"/>
    </row>
    <row r="17" spans="1:16" ht="17.100000000000001" customHeight="1" x14ac:dyDescent="0.25">
      <c r="A17" s="68"/>
      <c r="B17" s="304" t="s">
        <v>106</v>
      </c>
      <c r="C17" s="304"/>
      <c r="D17" s="151">
        <v>175000</v>
      </c>
      <c r="E17" s="299"/>
      <c r="F17" s="66"/>
      <c r="G17" s="312" t="s">
        <v>106</v>
      </c>
      <c r="H17" s="312"/>
      <c r="I17" s="151">
        <v>175000</v>
      </c>
      <c r="J17" s="386"/>
      <c r="K17" s="66"/>
      <c r="L17" s="66"/>
      <c r="M17" s="131"/>
      <c r="N17" s="132"/>
      <c r="O17" s="133"/>
      <c r="P17" s="134"/>
    </row>
    <row r="18" spans="1:16" ht="7.5" customHeight="1" x14ac:dyDescent="0.25">
      <c r="A18" s="68"/>
      <c r="B18" s="303"/>
      <c r="C18" s="303"/>
      <c r="D18" s="303"/>
      <c r="E18" s="299"/>
      <c r="F18" s="301"/>
      <c r="G18" s="301"/>
      <c r="H18" s="301"/>
      <c r="I18" s="301"/>
      <c r="J18" s="386"/>
      <c r="K18" s="66"/>
      <c r="L18" s="66"/>
      <c r="M18" s="131"/>
      <c r="N18" s="132"/>
      <c r="O18" s="133"/>
      <c r="P18" s="134"/>
    </row>
    <row r="19" spans="1:16" ht="17.100000000000001" customHeight="1" x14ac:dyDescent="0.25">
      <c r="A19" s="68"/>
      <c r="B19" s="83" t="s">
        <v>107</v>
      </c>
      <c r="C19" s="83"/>
      <c r="D19" s="151">
        <v>25000</v>
      </c>
      <c r="E19" s="299"/>
      <c r="F19" s="66"/>
      <c r="G19" s="96" t="s">
        <v>108</v>
      </c>
      <c r="H19" s="96"/>
      <c r="I19" s="151">
        <v>25000</v>
      </c>
      <c r="J19" s="386"/>
      <c r="K19" s="66"/>
      <c r="L19" s="66"/>
      <c r="M19" s="131"/>
      <c r="N19" s="132"/>
      <c r="O19" s="133"/>
      <c r="P19" s="134"/>
    </row>
    <row r="20" spans="1:16" ht="7.5" customHeight="1" x14ac:dyDescent="0.25">
      <c r="A20" s="68"/>
      <c r="B20" s="303"/>
      <c r="C20" s="303"/>
      <c r="D20" s="303"/>
      <c r="E20" s="299"/>
      <c r="F20" s="301"/>
      <c r="G20" s="301"/>
      <c r="H20" s="301"/>
      <c r="I20" s="301"/>
      <c r="J20" s="386"/>
      <c r="K20" s="66"/>
      <c r="L20" s="66"/>
      <c r="M20" s="131"/>
      <c r="N20" s="132"/>
      <c r="O20" s="133"/>
      <c r="P20" s="134"/>
    </row>
    <row r="21" spans="1:16" ht="17.100000000000001" customHeight="1" x14ac:dyDescent="0.25">
      <c r="A21" s="68"/>
      <c r="B21" s="304" t="s">
        <v>109</v>
      </c>
      <c r="C21" s="388"/>
      <c r="D21" s="151">
        <v>2000</v>
      </c>
      <c r="E21" s="299"/>
      <c r="F21" s="66"/>
      <c r="G21" s="312" t="s">
        <v>109</v>
      </c>
      <c r="H21" s="389"/>
      <c r="I21" s="151">
        <v>2000</v>
      </c>
      <c r="J21" s="386"/>
      <c r="K21" s="134"/>
    </row>
    <row r="22" spans="1:16" ht="7.5" customHeight="1" x14ac:dyDescent="0.25">
      <c r="A22" s="68"/>
      <c r="B22" s="303"/>
      <c r="C22" s="303"/>
      <c r="D22" s="303"/>
      <c r="E22" s="299"/>
      <c r="F22" s="301"/>
      <c r="G22" s="301"/>
      <c r="H22" s="301"/>
      <c r="I22" s="301"/>
      <c r="J22" s="386"/>
      <c r="K22" s="66"/>
      <c r="L22" s="66"/>
      <c r="M22" s="131"/>
      <c r="N22" s="132"/>
      <c r="O22" s="133"/>
      <c r="P22" s="134"/>
    </row>
    <row r="23" spans="1:16" ht="17.100000000000001" customHeight="1" x14ac:dyDescent="0.25">
      <c r="A23" s="68"/>
      <c r="B23" s="318" t="s">
        <v>110</v>
      </c>
      <c r="C23" s="318"/>
      <c r="D23" s="318"/>
      <c r="E23" s="299"/>
      <c r="F23" s="66"/>
      <c r="G23" s="395" t="s">
        <v>110</v>
      </c>
      <c r="H23" s="395"/>
      <c r="I23" s="395"/>
      <c r="J23" s="386"/>
      <c r="K23" s="134"/>
    </row>
    <row r="24" spans="1:16" ht="7.5" customHeight="1" thickBot="1" x14ac:dyDescent="0.3">
      <c r="A24" s="68"/>
      <c r="B24" s="396"/>
      <c r="C24" s="396"/>
      <c r="D24" s="396"/>
      <c r="E24" s="299"/>
      <c r="F24" s="301"/>
      <c r="G24" s="301"/>
      <c r="H24" s="301"/>
      <c r="I24" s="301"/>
      <c r="J24" s="386"/>
      <c r="K24" s="66"/>
      <c r="L24" s="66"/>
      <c r="M24" s="131"/>
      <c r="N24" s="132"/>
      <c r="O24" s="133"/>
      <c r="P24" s="134"/>
    </row>
    <row r="25" spans="1:16" ht="17.100000000000001" customHeight="1" thickTop="1" thickBot="1" x14ac:dyDescent="0.3">
      <c r="A25" s="68"/>
      <c r="B25" s="152">
        <v>12</v>
      </c>
      <c r="C25" s="153">
        <v>3000</v>
      </c>
      <c r="D25" s="154">
        <f>B25*C25</f>
        <v>36000</v>
      </c>
      <c r="E25" s="299"/>
      <c r="F25" s="66"/>
      <c r="G25" s="152">
        <v>36</v>
      </c>
      <c r="H25" s="153">
        <v>2000</v>
      </c>
      <c r="I25" s="154">
        <f>G25*H25</f>
        <v>72000</v>
      </c>
      <c r="J25" s="386"/>
      <c r="K25" s="134"/>
    </row>
    <row r="26" spans="1:16" ht="7.5" customHeight="1" thickTop="1" x14ac:dyDescent="0.25">
      <c r="A26" s="68"/>
      <c r="B26" s="155" t="s">
        <v>111</v>
      </c>
      <c r="C26" s="155" t="s">
        <v>112</v>
      </c>
      <c r="D26" s="137"/>
      <c r="E26" s="299"/>
      <c r="F26" s="66"/>
      <c r="G26" s="156" t="s">
        <v>111</v>
      </c>
      <c r="H26" s="156" t="s">
        <v>112</v>
      </c>
      <c r="I26" s="157"/>
      <c r="J26" s="386"/>
      <c r="K26" s="66"/>
      <c r="L26" s="66"/>
      <c r="M26" s="131"/>
      <c r="N26" s="132"/>
      <c r="O26" s="133"/>
      <c r="P26" s="134"/>
    </row>
    <row r="27" spans="1:16" ht="17.100000000000001" customHeight="1" x14ac:dyDescent="0.25">
      <c r="A27" s="68"/>
      <c r="B27" s="137"/>
      <c r="C27" s="140"/>
      <c r="D27" s="137"/>
      <c r="E27" s="299"/>
      <c r="F27" s="66"/>
      <c r="G27" s="157"/>
      <c r="H27" s="158"/>
      <c r="I27" s="157"/>
      <c r="J27" s="386"/>
      <c r="K27" s="66"/>
      <c r="L27" s="66"/>
      <c r="M27" s="131"/>
      <c r="N27" s="132"/>
      <c r="O27" s="133"/>
      <c r="P27" s="134"/>
    </row>
    <row r="28" spans="1:16" ht="21" customHeight="1" thickBot="1" x14ac:dyDescent="0.3">
      <c r="A28" s="68"/>
      <c r="B28" s="391" t="s">
        <v>113</v>
      </c>
      <c r="C28" s="391"/>
      <c r="D28" s="138">
        <f>SUM(D11:E25)</f>
        <v>456000</v>
      </c>
      <c r="E28" s="140"/>
      <c r="F28" s="66"/>
      <c r="G28" s="392" t="s">
        <v>113</v>
      </c>
      <c r="H28" s="392"/>
      <c r="I28" s="159">
        <f>SUM(I11:J25)</f>
        <v>492000</v>
      </c>
      <c r="J28" s="158"/>
      <c r="K28" s="134"/>
    </row>
    <row r="29" spans="1:16" ht="23.25" customHeight="1" thickTop="1" x14ac:dyDescent="0.25">
      <c r="A29" s="68"/>
      <c r="B29" s="315"/>
      <c r="C29" s="315"/>
      <c r="D29" s="315"/>
      <c r="E29" s="140"/>
      <c r="F29" s="66"/>
      <c r="G29" s="311"/>
      <c r="H29" s="311"/>
      <c r="I29" s="311"/>
      <c r="J29" s="311"/>
      <c r="K29" s="134"/>
    </row>
    <row r="30" spans="1:16" ht="20.25" customHeight="1" x14ac:dyDescent="0.25">
      <c r="A30" s="67"/>
      <c r="B30" s="318"/>
      <c r="C30" s="318"/>
      <c r="D30" s="393"/>
      <c r="E30" s="140"/>
      <c r="F30" s="66"/>
      <c r="G30" s="312"/>
      <c r="H30" s="312"/>
      <c r="I30" s="312"/>
      <c r="J30" s="141"/>
      <c r="K30" s="134"/>
    </row>
    <row r="31" spans="1:16" ht="18.75" customHeight="1" x14ac:dyDescent="0.25">
      <c r="A31" s="68"/>
      <c r="B31" s="318"/>
      <c r="C31" s="318"/>
      <c r="D31" s="393"/>
      <c r="E31" s="140"/>
      <c r="F31" s="66"/>
      <c r="G31" s="394"/>
      <c r="H31" s="394"/>
      <c r="I31" s="394"/>
      <c r="J31" s="141"/>
      <c r="K31" s="134"/>
    </row>
    <row r="32" spans="1:16" ht="22.5" customHeight="1" x14ac:dyDescent="0.25">
      <c r="A32" s="68"/>
      <c r="B32" s="83"/>
      <c r="C32" s="83"/>
      <c r="D32" s="88"/>
      <c r="E32" s="140"/>
      <c r="F32" s="66"/>
      <c r="G32" s="142"/>
      <c r="H32" s="142"/>
      <c r="I32" s="142"/>
      <c r="J32" s="141"/>
    </row>
    <row r="33" spans="1:11" ht="15" customHeight="1" x14ac:dyDescent="0.25">
      <c r="A33" s="68"/>
      <c r="B33" s="318"/>
      <c r="C33" s="318"/>
      <c r="D33" s="390"/>
      <c r="E33" s="140"/>
      <c r="F33" s="66"/>
      <c r="G33" s="319"/>
      <c r="H33" s="319"/>
      <c r="I33" s="319"/>
      <c r="J33" s="141"/>
      <c r="K33" s="143"/>
    </row>
    <row r="34" spans="1:11" ht="15" customHeight="1" x14ac:dyDescent="0.25">
      <c r="A34" s="68"/>
      <c r="B34" s="318"/>
      <c r="C34" s="318"/>
      <c r="D34" s="390"/>
      <c r="E34" s="140"/>
      <c r="F34" s="66"/>
      <c r="G34" s="98"/>
      <c r="H34" s="98"/>
      <c r="I34" s="98"/>
      <c r="J34" s="141"/>
      <c r="K34" s="143"/>
    </row>
    <row r="35" spans="1:11" hidden="1" x14ac:dyDescent="0.25">
      <c r="A35" s="144"/>
      <c r="B35" s="145"/>
      <c r="C35" s="146"/>
      <c r="D35" s="146"/>
      <c r="E35" s="147"/>
      <c r="F35" s="93"/>
      <c r="G35" s="93"/>
      <c r="H35" s="93"/>
      <c r="I35" s="93"/>
      <c r="J35" s="148"/>
      <c r="K35" s="143"/>
    </row>
    <row r="36" spans="1:11" hidden="1" x14ac:dyDescent="0.25">
      <c r="A36" s="146"/>
      <c r="B36" s="145"/>
      <c r="C36" s="146"/>
      <c r="D36" s="146"/>
      <c r="E36" s="147"/>
      <c r="F36" s="93"/>
      <c r="G36" s="93"/>
      <c r="H36" s="93"/>
      <c r="I36" s="93"/>
      <c r="J36" s="93"/>
      <c r="K36" s="143"/>
    </row>
    <row r="37" spans="1:11" hidden="1" x14ac:dyDescent="0.25">
      <c r="A37" s="146"/>
      <c r="B37" s="146"/>
      <c r="C37" s="146"/>
      <c r="D37" s="146"/>
      <c r="E37" s="147"/>
      <c r="F37" s="93"/>
      <c r="G37" s="93"/>
      <c r="H37" s="93"/>
      <c r="I37" s="93"/>
      <c r="J37" s="93"/>
    </row>
    <row r="38" spans="1:11" ht="15" hidden="1" customHeight="1" x14ac:dyDescent="0.25">
      <c r="A38" s="146"/>
      <c r="B38" s="146"/>
      <c r="C38" s="146"/>
      <c r="D38" s="146"/>
      <c r="E38" s="147"/>
      <c r="F38" s="66" t="s">
        <v>3</v>
      </c>
    </row>
    <row r="39" spans="1:11" hidden="1" x14ac:dyDescent="0.25">
      <c r="A39" s="145"/>
      <c r="B39" s="146"/>
      <c r="C39" s="146"/>
      <c r="D39" s="146"/>
      <c r="E39" s="146"/>
      <c r="F39" s="93"/>
    </row>
    <row r="40" spans="1:11" hidden="1" x14ac:dyDescent="0.25">
      <c r="A40" s="145"/>
      <c r="B40" s="146"/>
      <c r="C40" s="146"/>
      <c r="D40" s="146"/>
      <c r="E40" s="146"/>
      <c r="F40" s="93"/>
    </row>
    <row r="41" spans="1:11" hidden="1" x14ac:dyDescent="0.25">
      <c r="A41" s="146"/>
      <c r="E41" s="146"/>
      <c r="F41" s="93"/>
    </row>
    <row r="42" spans="1:11" hidden="1" x14ac:dyDescent="0.25">
      <c r="A42" s="146"/>
      <c r="E42" s="146"/>
      <c r="F42" s="93"/>
    </row>
    <row r="43" spans="1:11" hidden="1" x14ac:dyDescent="0.25">
      <c r="A43" s="146"/>
      <c r="E43" s="146"/>
      <c r="F43" s="93"/>
    </row>
    <row r="44" spans="1:11" hidden="1" x14ac:dyDescent="0.25">
      <c r="A44" s="146"/>
      <c r="E44" s="146"/>
      <c r="F44" s="93"/>
    </row>
    <row r="45" spans="1:11" hidden="1" x14ac:dyDescent="0.25">
      <c r="E45" s="146"/>
      <c r="F45" s="93"/>
    </row>
    <row r="46" spans="1:11" hidden="1" x14ac:dyDescent="0.25">
      <c r="E46" s="146"/>
      <c r="F46" s="93"/>
    </row>
    <row r="47" spans="1:11" hidden="1" x14ac:dyDescent="0.25">
      <c r="F47" s="93"/>
    </row>
    <row r="48" spans="1:11" hidden="1" x14ac:dyDescent="0.25">
      <c r="F48" s="93"/>
    </row>
    <row r="49" s="127" customFormat="1" hidden="1" x14ac:dyDescent="0.25"/>
    <row r="50" s="127" customFormat="1" hidden="1" x14ac:dyDescent="0.25"/>
    <row r="51" s="127" customFormat="1" hidden="1" x14ac:dyDescent="0.25"/>
    <row r="52" s="127" customFormat="1" hidden="1" x14ac:dyDescent="0.25"/>
    <row r="53" s="127" customFormat="1" hidden="1" x14ac:dyDescent="0.25"/>
    <row r="54" s="127" customFormat="1" hidden="1" x14ac:dyDescent="0.25"/>
    <row r="55" s="127" customFormat="1" hidden="1" x14ac:dyDescent="0.25"/>
    <row r="56" s="127" customFormat="1" hidden="1" x14ac:dyDescent="0.25"/>
    <row r="57" s="127" customFormat="1" hidden="1" x14ac:dyDescent="0.25"/>
    <row r="58" s="127" customFormat="1" hidden="1" x14ac:dyDescent="0.25"/>
    <row r="59" s="127" customFormat="1" hidden="1" x14ac:dyDescent="0.25"/>
    <row r="60" s="127" customFormat="1" hidden="1" x14ac:dyDescent="0.25"/>
    <row r="61" s="127" customFormat="1" hidden="1" x14ac:dyDescent="0.25"/>
    <row r="62" s="127" customFormat="1" hidden="1" x14ac:dyDescent="0.25"/>
    <row r="63" s="127" customFormat="1" hidden="1" x14ac:dyDescent="0.25"/>
    <row r="64" s="127" customFormat="1" hidden="1" x14ac:dyDescent="0.25"/>
    <row r="65" s="127" customFormat="1" hidden="1" x14ac:dyDescent="0.25"/>
    <row r="66" s="127" customFormat="1" hidden="1" x14ac:dyDescent="0.25"/>
    <row r="67" s="127" customFormat="1" hidden="1" x14ac:dyDescent="0.25"/>
    <row r="68" s="127" customFormat="1" hidden="1" x14ac:dyDescent="0.25"/>
    <row r="69" s="127" customFormat="1" hidden="1" x14ac:dyDescent="0.25"/>
    <row r="70" s="127" customFormat="1" hidden="1" x14ac:dyDescent="0.25"/>
    <row r="71" s="127" customFormat="1" hidden="1" x14ac:dyDescent="0.25"/>
    <row r="72" s="127" customFormat="1" hidden="1" x14ac:dyDescent="0.25"/>
    <row r="73" s="127" customFormat="1" hidden="1" x14ac:dyDescent="0.25"/>
    <row r="74" s="127" customFormat="1" hidden="1" x14ac:dyDescent="0.25"/>
    <row r="75" s="127" customFormat="1" hidden="1" x14ac:dyDescent="0.25"/>
    <row r="76" s="127" customFormat="1" hidden="1" x14ac:dyDescent="0.25"/>
    <row r="77" s="127" customFormat="1" hidden="1" x14ac:dyDescent="0.25"/>
    <row r="78" s="127" customFormat="1" hidden="1" x14ac:dyDescent="0.25"/>
    <row r="79" s="127" customFormat="1" hidden="1" x14ac:dyDescent="0.25"/>
    <row r="80" s="127" customFormat="1" hidden="1" x14ac:dyDescent="0.25"/>
    <row r="81" s="127" customFormat="1" hidden="1" x14ac:dyDescent="0.25"/>
    <row r="82" s="127" customFormat="1" hidden="1" x14ac:dyDescent="0.25"/>
    <row r="83" s="127" customFormat="1" hidden="1" x14ac:dyDescent="0.25"/>
    <row r="84" s="127" customFormat="1" hidden="1" x14ac:dyDescent="0.25"/>
    <row r="85" s="127" customFormat="1" hidden="1" x14ac:dyDescent="0.25"/>
    <row r="86" s="127" customFormat="1" hidden="1" x14ac:dyDescent="0.25"/>
    <row r="87" s="127" customFormat="1" hidden="1" x14ac:dyDescent="0.25"/>
    <row r="88" s="127" customFormat="1" hidden="1" x14ac:dyDescent="0.25"/>
  </sheetData>
  <mergeCells count="46">
    <mergeCell ref="B33:C34"/>
    <mergeCell ref="D33:D34"/>
    <mergeCell ref="G33:I33"/>
    <mergeCell ref="B28:C28"/>
    <mergeCell ref="G28:H28"/>
    <mergeCell ref="B29:D29"/>
    <mergeCell ref="G29:J29"/>
    <mergeCell ref="B30:C31"/>
    <mergeCell ref="D30:D31"/>
    <mergeCell ref="G30:I30"/>
    <mergeCell ref="G31:I31"/>
    <mergeCell ref="B22:D22"/>
    <mergeCell ref="F22:I22"/>
    <mergeCell ref="B23:D23"/>
    <mergeCell ref="G23:I23"/>
    <mergeCell ref="B24:D24"/>
    <mergeCell ref="F24:I24"/>
    <mergeCell ref="B18:D18"/>
    <mergeCell ref="F18:I18"/>
    <mergeCell ref="B20:D20"/>
    <mergeCell ref="F20:I20"/>
    <mergeCell ref="B21:C21"/>
    <mergeCell ref="G21:H21"/>
    <mergeCell ref="B11:C11"/>
    <mergeCell ref="E11:E27"/>
    <mergeCell ref="G11:H11"/>
    <mergeCell ref="J11:J27"/>
    <mergeCell ref="B12:D12"/>
    <mergeCell ref="F12:I12"/>
    <mergeCell ref="B13:C13"/>
    <mergeCell ref="G13:H13"/>
    <mergeCell ref="B14:D14"/>
    <mergeCell ref="F14:I14"/>
    <mergeCell ref="B15:C15"/>
    <mergeCell ref="G15:H15"/>
    <mergeCell ref="B16:D16"/>
    <mergeCell ref="F16:I16"/>
    <mergeCell ref="B17:C17"/>
    <mergeCell ref="G17:H17"/>
    <mergeCell ref="A9:E10"/>
    <mergeCell ref="F9:J10"/>
    <mergeCell ref="B2:J2"/>
    <mergeCell ref="B4:J5"/>
    <mergeCell ref="C6:I6"/>
    <mergeCell ref="A8:E8"/>
    <mergeCell ref="F8:J8"/>
  </mergeCells>
  <pageMargins left="0.7" right="0.7" top="0.75" bottom="0.75" header="0.3" footer="0.3"/>
  <customProperties>
    <customPr name="SSC_SHEET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workbookViewId="0">
      <selection sqref="A1:XFD1048576"/>
    </sheetView>
  </sheetViews>
  <sheetFormatPr defaultRowHeight="12.75" zeroHeight="1" x14ac:dyDescent="0.2"/>
  <cols>
    <col min="1" max="1" width="25.42578125" style="163" customWidth="1"/>
    <col min="2" max="2" width="9.140625" style="163" customWidth="1"/>
    <col min="3" max="49" width="9.140625" style="163"/>
    <col min="50" max="50" width="10.7109375" style="163" customWidth="1"/>
    <col min="51" max="16384" width="9.140625" style="163"/>
  </cols>
  <sheetData>
    <row r="1" spans="1:53" ht="30.75" thickBot="1" x14ac:dyDescent="0.45">
      <c r="A1" s="397" t="s">
        <v>115</v>
      </c>
      <c r="B1" s="397"/>
      <c r="C1" s="397"/>
      <c r="D1" s="397"/>
      <c r="E1" s="397"/>
      <c r="F1" s="398" t="s">
        <v>116</v>
      </c>
      <c r="G1" s="398"/>
      <c r="H1" s="398"/>
      <c r="I1" s="398"/>
      <c r="J1" s="398"/>
      <c r="K1" s="398"/>
      <c r="L1" s="398"/>
      <c r="M1" s="398"/>
      <c r="N1" s="399" t="s">
        <v>117</v>
      </c>
      <c r="O1" s="399"/>
      <c r="P1" s="399"/>
      <c r="Q1" s="398" t="s">
        <v>116</v>
      </c>
      <c r="R1" s="398"/>
      <c r="S1" s="398"/>
      <c r="T1" s="398"/>
      <c r="U1" s="398"/>
      <c r="V1" s="398"/>
      <c r="W1" s="398"/>
      <c r="X1" s="398"/>
      <c r="Y1" s="398"/>
      <c r="Z1" s="160"/>
      <c r="AA1" s="160"/>
      <c r="AB1" s="160"/>
      <c r="AC1" s="161"/>
      <c r="AD1" s="160"/>
      <c r="AE1" s="160"/>
      <c r="AF1" s="160"/>
      <c r="AG1" s="161"/>
      <c r="AH1" s="160"/>
      <c r="AI1" s="160"/>
      <c r="AJ1" s="160"/>
      <c r="AK1" s="161"/>
      <c r="AL1" s="160"/>
      <c r="AM1" s="160"/>
      <c r="AN1" s="160"/>
      <c r="AO1" s="161"/>
      <c r="AP1" s="160"/>
      <c r="AQ1" s="160"/>
      <c r="AR1" s="160"/>
      <c r="AS1" s="161"/>
      <c r="AT1" s="160"/>
      <c r="AU1" s="160"/>
      <c r="AV1" s="160"/>
      <c r="AW1" s="161"/>
      <c r="AX1" s="162"/>
      <c r="AY1" s="162"/>
      <c r="AZ1" s="162"/>
      <c r="BA1" s="162"/>
    </row>
    <row r="2" spans="1:53" s="164" customFormat="1" ht="11.25" x14ac:dyDescent="0.2">
      <c r="A2" s="400" t="s">
        <v>118</v>
      </c>
      <c r="B2" s="402" t="s">
        <v>119</v>
      </c>
      <c r="C2" s="403"/>
      <c r="D2" s="403"/>
      <c r="E2" s="404"/>
      <c r="F2" s="408" t="s">
        <v>120</v>
      </c>
      <c r="G2" s="409"/>
      <c r="H2" s="409"/>
      <c r="I2" s="410"/>
      <c r="J2" s="414" t="s">
        <v>121</v>
      </c>
      <c r="K2" s="415"/>
      <c r="L2" s="415"/>
      <c r="M2" s="416"/>
      <c r="N2" s="414" t="s">
        <v>122</v>
      </c>
      <c r="O2" s="415"/>
      <c r="P2" s="415"/>
      <c r="Q2" s="416"/>
      <c r="R2" s="414" t="s">
        <v>123</v>
      </c>
      <c r="S2" s="415"/>
      <c r="T2" s="415"/>
      <c r="U2" s="416"/>
      <c r="V2" s="414" t="s">
        <v>124</v>
      </c>
      <c r="W2" s="415"/>
      <c r="X2" s="415"/>
      <c r="Y2" s="416"/>
      <c r="Z2" s="414" t="s">
        <v>125</v>
      </c>
      <c r="AA2" s="415"/>
      <c r="AB2" s="415"/>
      <c r="AC2" s="416"/>
      <c r="AD2" s="414" t="s">
        <v>126</v>
      </c>
      <c r="AE2" s="415"/>
      <c r="AF2" s="415"/>
      <c r="AG2" s="416"/>
      <c r="AH2" s="414" t="s">
        <v>127</v>
      </c>
      <c r="AI2" s="415"/>
      <c r="AJ2" s="415"/>
      <c r="AK2" s="416"/>
      <c r="AL2" s="414" t="s">
        <v>128</v>
      </c>
      <c r="AM2" s="415"/>
      <c r="AN2" s="415"/>
      <c r="AO2" s="416"/>
      <c r="AP2" s="414" t="s">
        <v>129</v>
      </c>
      <c r="AQ2" s="415"/>
      <c r="AR2" s="415"/>
      <c r="AS2" s="416"/>
      <c r="AT2" s="414" t="s">
        <v>130</v>
      </c>
      <c r="AU2" s="415"/>
      <c r="AV2" s="415"/>
      <c r="AW2" s="416"/>
      <c r="AX2" s="420" t="s">
        <v>131</v>
      </c>
      <c r="AY2" s="421"/>
      <c r="AZ2" s="421"/>
      <c r="BA2" s="422"/>
    </row>
    <row r="3" spans="1:53" s="164" customFormat="1" ht="12" thickBot="1" x14ac:dyDescent="0.25">
      <c r="A3" s="401"/>
      <c r="B3" s="405"/>
      <c r="C3" s="406"/>
      <c r="D3" s="406"/>
      <c r="E3" s="407"/>
      <c r="F3" s="411"/>
      <c r="G3" s="412"/>
      <c r="H3" s="412"/>
      <c r="I3" s="413"/>
      <c r="J3" s="417"/>
      <c r="K3" s="418"/>
      <c r="L3" s="418"/>
      <c r="M3" s="419"/>
      <c r="N3" s="417"/>
      <c r="O3" s="418"/>
      <c r="P3" s="418"/>
      <c r="Q3" s="419"/>
      <c r="R3" s="417"/>
      <c r="S3" s="418"/>
      <c r="T3" s="418"/>
      <c r="U3" s="419"/>
      <c r="V3" s="417"/>
      <c r="W3" s="418"/>
      <c r="X3" s="418"/>
      <c r="Y3" s="419"/>
      <c r="Z3" s="417"/>
      <c r="AA3" s="418"/>
      <c r="AB3" s="418"/>
      <c r="AC3" s="419"/>
      <c r="AD3" s="417"/>
      <c r="AE3" s="418"/>
      <c r="AF3" s="418"/>
      <c r="AG3" s="419"/>
      <c r="AH3" s="417"/>
      <c r="AI3" s="418"/>
      <c r="AJ3" s="418"/>
      <c r="AK3" s="419"/>
      <c r="AL3" s="417"/>
      <c r="AM3" s="418"/>
      <c r="AN3" s="418"/>
      <c r="AO3" s="419"/>
      <c r="AP3" s="417"/>
      <c r="AQ3" s="418"/>
      <c r="AR3" s="418"/>
      <c r="AS3" s="419"/>
      <c r="AT3" s="417"/>
      <c r="AU3" s="418"/>
      <c r="AV3" s="418"/>
      <c r="AW3" s="419"/>
      <c r="AX3" s="423"/>
      <c r="AY3" s="424"/>
      <c r="AZ3" s="424"/>
      <c r="BA3" s="425"/>
    </row>
    <row r="4" spans="1:53" s="172" customFormat="1" ht="12.75" customHeight="1" thickBot="1" x14ac:dyDescent="0.3">
      <c r="A4" s="165"/>
      <c r="B4" s="166" t="s">
        <v>132</v>
      </c>
      <c r="C4" s="167" t="s">
        <v>133</v>
      </c>
      <c r="D4" s="168" t="s">
        <v>134</v>
      </c>
      <c r="E4" s="168" t="s">
        <v>135</v>
      </c>
      <c r="F4" s="166" t="s">
        <v>132</v>
      </c>
      <c r="G4" s="167" t="s">
        <v>133</v>
      </c>
      <c r="H4" s="168" t="s">
        <v>134</v>
      </c>
      <c r="I4" s="168" t="s">
        <v>135</v>
      </c>
      <c r="J4" s="166" t="s">
        <v>132</v>
      </c>
      <c r="K4" s="167" t="s">
        <v>133</v>
      </c>
      <c r="L4" s="168" t="s">
        <v>134</v>
      </c>
      <c r="M4" s="168" t="s">
        <v>135</v>
      </c>
      <c r="N4" s="166" t="s">
        <v>132</v>
      </c>
      <c r="O4" s="167" t="s">
        <v>133</v>
      </c>
      <c r="P4" s="168" t="s">
        <v>134</v>
      </c>
      <c r="Q4" s="168" t="s">
        <v>135</v>
      </c>
      <c r="R4" s="166" t="s">
        <v>132</v>
      </c>
      <c r="S4" s="167" t="s">
        <v>133</v>
      </c>
      <c r="T4" s="168" t="s">
        <v>134</v>
      </c>
      <c r="U4" s="168" t="s">
        <v>135</v>
      </c>
      <c r="V4" s="166" t="s">
        <v>132</v>
      </c>
      <c r="W4" s="167" t="s">
        <v>133</v>
      </c>
      <c r="X4" s="168" t="s">
        <v>134</v>
      </c>
      <c r="Y4" s="168" t="s">
        <v>135</v>
      </c>
      <c r="Z4" s="166" t="s">
        <v>132</v>
      </c>
      <c r="AA4" s="167" t="s">
        <v>133</v>
      </c>
      <c r="AB4" s="168" t="s">
        <v>134</v>
      </c>
      <c r="AC4" s="168" t="s">
        <v>135</v>
      </c>
      <c r="AD4" s="166" t="s">
        <v>132</v>
      </c>
      <c r="AE4" s="167" t="s">
        <v>133</v>
      </c>
      <c r="AF4" s="168" t="s">
        <v>134</v>
      </c>
      <c r="AG4" s="168" t="s">
        <v>135</v>
      </c>
      <c r="AH4" s="166" t="s">
        <v>132</v>
      </c>
      <c r="AI4" s="167" t="s">
        <v>133</v>
      </c>
      <c r="AJ4" s="168" t="s">
        <v>134</v>
      </c>
      <c r="AK4" s="168" t="s">
        <v>135</v>
      </c>
      <c r="AL4" s="166" t="s">
        <v>132</v>
      </c>
      <c r="AM4" s="167" t="s">
        <v>133</v>
      </c>
      <c r="AN4" s="168" t="s">
        <v>134</v>
      </c>
      <c r="AO4" s="168" t="s">
        <v>135</v>
      </c>
      <c r="AP4" s="166" t="s">
        <v>132</v>
      </c>
      <c r="AQ4" s="167" t="s">
        <v>133</v>
      </c>
      <c r="AR4" s="168" t="s">
        <v>134</v>
      </c>
      <c r="AS4" s="168" t="s">
        <v>135</v>
      </c>
      <c r="AT4" s="166" t="s">
        <v>132</v>
      </c>
      <c r="AU4" s="167" t="s">
        <v>133</v>
      </c>
      <c r="AV4" s="168" t="s">
        <v>134</v>
      </c>
      <c r="AW4" s="168" t="s">
        <v>135</v>
      </c>
      <c r="AX4" s="169" t="s">
        <v>136</v>
      </c>
      <c r="AY4" s="170" t="s">
        <v>137</v>
      </c>
      <c r="AZ4" s="170" t="s">
        <v>138</v>
      </c>
      <c r="BA4" s="171" t="s">
        <v>139</v>
      </c>
    </row>
    <row r="5" spans="1:53" s="172" customFormat="1" ht="11.25" x14ac:dyDescent="0.25">
      <c r="A5" s="173" t="s">
        <v>140</v>
      </c>
      <c r="B5" s="174"/>
      <c r="C5" s="175"/>
      <c r="D5" s="175"/>
      <c r="E5" s="176"/>
      <c r="F5" s="174"/>
      <c r="G5" s="175"/>
      <c r="H5" s="175"/>
      <c r="I5" s="176"/>
      <c r="J5" s="174"/>
      <c r="K5" s="175"/>
      <c r="L5" s="175"/>
      <c r="M5" s="176"/>
      <c r="N5" s="174"/>
      <c r="O5" s="175"/>
      <c r="P5" s="175"/>
      <c r="Q5" s="176"/>
      <c r="R5" s="174"/>
      <c r="S5" s="175"/>
      <c r="T5" s="175"/>
      <c r="U5" s="176"/>
      <c r="V5" s="174"/>
      <c r="W5" s="175"/>
      <c r="X5" s="175"/>
      <c r="Y5" s="176"/>
      <c r="Z5" s="174"/>
      <c r="AA5" s="175"/>
      <c r="AB5" s="175"/>
      <c r="AC5" s="176"/>
      <c r="AD5" s="174"/>
      <c r="AE5" s="175"/>
      <c r="AF5" s="175"/>
      <c r="AG5" s="176"/>
      <c r="AH5" s="174"/>
      <c r="AI5" s="175"/>
      <c r="AJ5" s="175"/>
      <c r="AK5" s="176"/>
      <c r="AL5" s="174"/>
      <c r="AM5" s="175"/>
      <c r="AN5" s="175"/>
      <c r="AO5" s="176"/>
      <c r="AP5" s="174"/>
      <c r="AQ5" s="175"/>
      <c r="AR5" s="175"/>
      <c r="AS5" s="176"/>
      <c r="AT5" s="174"/>
      <c r="AU5" s="175"/>
      <c r="AV5" s="175"/>
      <c r="AW5" s="176"/>
      <c r="AX5" s="177"/>
      <c r="AY5" s="178"/>
      <c r="AZ5" s="178"/>
      <c r="BA5" s="179"/>
    </row>
    <row r="6" spans="1:53" s="172" customFormat="1" ht="11.25" x14ac:dyDescent="0.25">
      <c r="A6" s="180" t="s">
        <v>141</v>
      </c>
      <c r="B6" s="181">
        <v>0</v>
      </c>
      <c r="C6" s="181">
        <v>0</v>
      </c>
      <c r="D6" s="181">
        <v>0</v>
      </c>
      <c r="E6" s="182" t="s">
        <v>142</v>
      </c>
      <c r="F6" s="181">
        <v>0</v>
      </c>
      <c r="G6" s="181">
        <v>0</v>
      </c>
      <c r="H6" s="181">
        <v>0</v>
      </c>
      <c r="I6" s="182" t="s">
        <v>142</v>
      </c>
      <c r="J6" s="181">
        <v>0</v>
      </c>
      <c r="K6" s="181">
        <v>0</v>
      </c>
      <c r="L6" s="181">
        <v>0</v>
      </c>
      <c r="M6" s="182" t="s">
        <v>142</v>
      </c>
      <c r="N6" s="181">
        <v>0</v>
      </c>
      <c r="O6" s="181">
        <v>0</v>
      </c>
      <c r="P6" s="181">
        <v>0</v>
      </c>
      <c r="Q6" s="182" t="s">
        <v>142</v>
      </c>
      <c r="R6" s="181">
        <v>0</v>
      </c>
      <c r="S6" s="181">
        <v>0</v>
      </c>
      <c r="T6" s="181">
        <v>0</v>
      </c>
      <c r="U6" s="182" t="s">
        <v>142</v>
      </c>
      <c r="V6" s="181">
        <v>0</v>
      </c>
      <c r="W6" s="181">
        <v>0</v>
      </c>
      <c r="X6" s="181">
        <v>0</v>
      </c>
      <c r="Y6" s="182" t="s">
        <v>142</v>
      </c>
      <c r="Z6" s="181">
        <v>0</v>
      </c>
      <c r="AA6" s="181">
        <v>0</v>
      </c>
      <c r="AB6" s="181">
        <v>0</v>
      </c>
      <c r="AC6" s="182" t="s">
        <v>142</v>
      </c>
      <c r="AD6" s="181">
        <v>0</v>
      </c>
      <c r="AE6" s="181">
        <v>0</v>
      </c>
      <c r="AF6" s="181">
        <v>0</v>
      </c>
      <c r="AG6" s="182" t="s">
        <v>142</v>
      </c>
      <c r="AH6" s="181">
        <v>0</v>
      </c>
      <c r="AI6" s="181">
        <v>0</v>
      </c>
      <c r="AJ6" s="181">
        <v>0</v>
      </c>
      <c r="AK6" s="182" t="s">
        <v>142</v>
      </c>
      <c r="AL6" s="181">
        <v>0</v>
      </c>
      <c r="AM6" s="181">
        <v>0</v>
      </c>
      <c r="AN6" s="181">
        <v>0</v>
      </c>
      <c r="AO6" s="182" t="s">
        <v>142</v>
      </c>
      <c r="AP6" s="181">
        <v>0</v>
      </c>
      <c r="AQ6" s="181">
        <v>0</v>
      </c>
      <c r="AR6" s="181">
        <v>0</v>
      </c>
      <c r="AS6" s="182" t="s">
        <v>142</v>
      </c>
      <c r="AT6" s="181">
        <v>0</v>
      </c>
      <c r="AU6" s="181">
        <v>0</v>
      </c>
      <c r="AV6" s="181">
        <v>0</v>
      </c>
      <c r="AW6" s="182" t="s">
        <v>142</v>
      </c>
      <c r="AX6" s="183">
        <f t="shared" ref="AX6:BA7" si="0">B6+F6+J6+N6+R6+V6+Z6+AD6+AH6+AL6+AP6+AT6</f>
        <v>0</v>
      </c>
      <c r="AY6" s="184">
        <f t="shared" si="0"/>
        <v>0</v>
      </c>
      <c r="AZ6" s="184">
        <f t="shared" si="0"/>
        <v>0</v>
      </c>
      <c r="BA6" s="185" t="e">
        <f t="shared" si="0"/>
        <v>#VALUE!</v>
      </c>
    </row>
    <row r="7" spans="1:53" s="172" customFormat="1" ht="11.25" x14ac:dyDescent="0.25">
      <c r="A7" s="186" t="s">
        <v>143</v>
      </c>
      <c r="B7" s="187">
        <v>0</v>
      </c>
      <c r="C7" s="187">
        <v>0</v>
      </c>
      <c r="D7" s="187">
        <v>0</v>
      </c>
      <c r="E7" s="188">
        <f>C7-D7</f>
        <v>0</v>
      </c>
      <c r="F7" s="189">
        <v>0</v>
      </c>
      <c r="G7" s="187">
        <v>0</v>
      </c>
      <c r="H7" s="187">
        <v>0</v>
      </c>
      <c r="I7" s="188">
        <f>G7-H7</f>
        <v>0</v>
      </c>
      <c r="J7" s="189">
        <v>0</v>
      </c>
      <c r="K7" s="187">
        <v>0</v>
      </c>
      <c r="L7" s="187">
        <v>0</v>
      </c>
      <c r="M7" s="188">
        <f>K7-L7</f>
        <v>0</v>
      </c>
      <c r="N7" s="189">
        <v>0</v>
      </c>
      <c r="O7" s="187">
        <v>0</v>
      </c>
      <c r="P7" s="187">
        <v>0</v>
      </c>
      <c r="Q7" s="188">
        <f>O7-P7</f>
        <v>0</v>
      </c>
      <c r="R7" s="189">
        <v>0</v>
      </c>
      <c r="S7" s="187">
        <v>0</v>
      </c>
      <c r="T7" s="187">
        <v>0</v>
      </c>
      <c r="U7" s="188">
        <f>S7-T7</f>
        <v>0</v>
      </c>
      <c r="V7" s="189">
        <v>0</v>
      </c>
      <c r="W7" s="187">
        <v>0</v>
      </c>
      <c r="X7" s="187">
        <v>0</v>
      </c>
      <c r="Y7" s="188">
        <f>W7-X7</f>
        <v>0</v>
      </c>
      <c r="Z7" s="189">
        <v>0</v>
      </c>
      <c r="AA7" s="187">
        <v>0</v>
      </c>
      <c r="AB7" s="187">
        <v>0</v>
      </c>
      <c r="AC7" s="188">
        <f>AA7-AB7</f>
        <v>0</v>
      </c>
      <c r="AD7" s="189">
        <v>0</v>
      </c>
      <c r="AE7" s="187">
        <v>0</v>
      </c>
      <c r="AF7" s="187">
        <v>0</v>
      </c>
      <c r="AG7" s="188">
        <f>AE7-AF7</f>
        <v>0</v>
      </c>
      <c r="AH7" s="189">
        <v>0</v>
      </c>
      <c r="AI7" s="187">
        <v>0</v>
      </c>
      <c r="AJ7" s="187">
        <v>0</v>
      </c>
      <c r="AK7" s="188">
        <f>AI7-AJ7</f>
        <v>0</v>
      </c>
      <c r="AL7" s="189">
        <v>0</v>
      </c>
      <c r="AM7" s="187">
        <v>0</v>
      </c>
      <c r="AN7" s="187">
        <v>0</v>
      </c>
      <c r="AO7" s="188">
        <f>AM7-AN7</f>
        <v>0</v>
      </c>
      <c r="AP7" s="189">
        <v>0</v>
      </c>
      <c r="AQ7" s="187">
        <v>0</v>
      </c>
      <c r="AR7" s="187">
        <v>0</v>
      </c>
      <c r="AS7" s="188">
        <f>AQ7-AR7</f>
        <v>0</v>
      </c>
      <c r="AT7" s="189">
        <v>0</v>
      </c>
      <c r="AU7" s="187">
        <v>0</v>
      </c>
      <c r="AV7" s="187">
        <v>0</v>
      </c>
      <c r="AW7" s="188">
        <f>AU7-AV7</f>
        <v>0</v>
      </c>
      <c r="AX7" s="190">
        <f t="shared" si="0"/>
        <v>0</v>
      </c>
      <c r="AY7" s="191">
        <f t="shared" si="0"/>
        <v>0</v>
      </c>
      <c r="AZ7" s="191">
        <f t="shared" si="0"/>
        <v>0</v>
      </c>
      <c r="BA7" s="192">
        <f t="shared" si="0"/>
        <v>0</v>
      </c>
    </row>
    <row r="8" spans="1:53" s="172" customFormat="1" ht="11.25" x14ac:dyDescent="0.25">
      <c r="A8" s="186" t="s">
        <v>144</v>
      </c>
      <c r="B8" s="189">
        <v>0</v>
      </c>
      <c r="C8" s="187">
        <v>0</v>
      </c>
      <c r="D8" s="187">
        <v>0</v>
      </c>
      <c r="E8" s="188">
        <f t="shared" ref="E8:E14" si="1">C8-D8</f>
        <v>0</v>
      </c>
      <c r="F8" s="189">
        <v>0</v>
      </c>
      <c r="G8" s="187">
        <v>0</v>
      </c>
      <c r="H8" s="187">
        <v>0</v>
      </c>
      <c r="I8" s="188">
        <f t="shared" ref="I8:I14" si="2">G8-H8</f>
        <v>0</v>
      </c>
      <c r="J8" s="189">
        <v>0</v>
      </c>
      <c r="K8" s="187">
        <v>0</v>
      </c>
      <c r="L8" s="187">
        <v>0</v>
      </c>
      <c r="M8" s="188">
        <f t="shared" ref="M8:M14" si="3">K8-L8</f>
        <v>0</v>
      </c>
      <c r="N8" s="189">
        <v>0</v>
      </c>
      <c r="O8" s="187">
        <v>0</v>
      </c>
      <c r="P8" s="187">
        <v>0</v>
      </c>
      <c r="Q8" s="188">
        <f t="shared" ref="Q8:Q14" si="4">O8-P8</f>
        <v>0</v>
      </c>
      <c r="R8" s="189">
        <v>0</v>
      </c>
      <c r="S8" s="187">
        <v>0</v>
      </c>
      <c r="T8" s="187">
        <v>0</v>
      </c>
      <c r="U8" s="188">
        <f t="shared" ref="U8:U14" si="5">S8-T8</f>
        <v>0</v>
      </c>
      <c r="V8" s="189">
        <v>0</v>
      </c>
      <c r="W8" s="187">
        <v>0</v>
      </c>
      <c r="X8" s="187">
        <v>0</v>
      </c>
      <c r="Y8" s="188">
        <f t="shared" ref="Y8:Y14" si="6">W8-X8</f>
        <v>0</v>
      </c>
      <c r="Z8" s="189">
        <v>0</v>
      </c>
      <c r="AA8" s="187">
        <v>0</v>
      </c>
      <c r="AB8" s="187">
        <v>0</v>
      </c>
      <c r="AC8" s="188">
        <f t="shared" ref="AC8:AC14" si="7">AA8-AB8</f>
        <v>0</v>
      </c>
      <c r="AD8" s="189">
        <v>0</v>
      </c>
      <c r="AE8" s="187">
        <v>0</v>
      </c>
      <c r="AF8" s="187">
        <v>0</v>
      </c>
      <c r="AG8" s="188">
        <f t="shared" ref="AG8:AG14" si="8">AE8-AF8</f>
        <v>0</v>
      </c>
      <c r="AH8" s="189">
        <v>0</v>
      </c>
      <c r="AI8" s="187">
        <v>0</v>
      </c>
      <c r="AJ8" s="187">
        <v>0</v>
      </c>
      <c r="AK8" s="188">
        <f t="shared" ref="AK8:AK14" si="9">AI8-AJ8</f>
        <v>0</v>
      </c>
      <c r="AL8" s="189">
        <v>0</v>
      </c>
      <c r="AM8" s="187">
        <v>0</v>
      </c>
      <c r="AN8" s="187">
        <v>0</v>
      </c>
      <c r="AO8" s="188">
        <f t="shared" ref="AO8:AO14" si="10">AM8-AN8</f>
        <v>0</v>
      </c>
      <c r="AP8" s="189">
        <v>0</v>
      </c>
      <c r="AQ8" s="187">
        <v>0</v>
      </c>
      <c r="AR8" s="187">
        <v>0</v>
      </c>
      <c r="AS8" s="188">
        <f t="shared" ref="AS8:AS14" si="11">AQ8-AR8</f>
        <v>0</v>
      </c>
      <c r="AT8" s="189">
        <v>0</v>
      </c>
      <c r="AU8" s="187">
        <v>0</v>
      </c>
      <c r="AV8" s="187">
        <v>0</v>
      </c>
      <c r="AW8" s="188">
        <f t="shared" ref="AW8:AW14" si="12">AU8-AV8</f>
        <v>0</v>
      </c>
      <c r="AX8" s="190" t="e">
        <f>AX7/AX$6</f>
        <v>#DIV/0!</v>
      </c>
      <c r="AY8" s="191" t="e">
        <f t="shared" ref="AY8:BA8" si="13">AY7/AY$6</f>
        <v>#DIV/0!</v>
      </c>
      <c r="AZ8" s="191" t="e">
        <f t="shared" si="13"/>
        <v>#DIV/0!</v>
      </c>
      <c r="BA8" s="192" t="e">
        <f t="shared" si="13"/>
        <v>#VALUE!</v>
      </c>
    </row>
    <row r="9" spans="1:53" s="172" customFormat="1" ht="11.25" x14ac:dyDescent="0.25">
      <c r="A9" s="186" t="s">
        <v>145</v>
      </c>
      <c r="B9" s="189">
        <v>0</v>
      </c>
      <c r="C9" s="187">
        <v>0</v>
      </c>
      <c r="D9" s="187">
        <v>0</v>
      </c>
      <c r="E9" s="188">
        <f t="shared" si="1"/>
        <v>0</v>
      </c>
      <c r="F9" s="189">
        <v>0</v>
      </c>
      <c r="G9" s="187">
        <v>0</v>
      </c>
      <c r="H9" s="187">
        <v>0</v>
      </c>
      <c r="I9" s="188">
        <f t="shared" si="2"/>
        <v>0</v>
      </c>
      <c r="J9" s="189">
        <v>0</v>
      </c>
      <c r="K9" s="187">
        <v>0</v>
      </c>
      <c r="L9" s="187">
        <v>0</v>
      </c>
      <c r="M9" s="188">
        <f t="shared" si="3"/>
        <v>0</v>
      </c>
      <c r="N9" s="189">
        <v>0</v>
      </c>
      <c r="O9" s="187">
        <v>0</v>
      </c>
      <c r="P9" s="187">
        <v>0</v>
      </c>
      <c r="Q9" s="188">
        <f t="shared" si="4"/>
        <v>0</v>
      </c>
      <c r="R9" s="189">
        <v>0</v>
      </c>
      <c r="S9" s="187">
        <v>0</v>
      </c>
      <c r="T9" s="187">
        <v>0</v>
      </c>
      <c r="U9" s="188">
        <f t="shared" si="5"/>
        <v>0</v>
      </c>
      <c r="V9" s="189">
        <v>0</v>
      </c>
      <c r="W9" s="187">
        <v>0</v>
      </c>
      <c r="X9" s="187">
        <v>0</v>
      </c>
      <c r="Y9" s="188">
        <f t="shared" si="6"/>
        <v>0</v>
      </c>
      <c r="Z9" s="189">
        <v>0</v>
      </c>
      <c r="AA9" s="187">
        <v>0</v>
      </c>
      <c r="AB9" s="187">
        <v>0</v>
      </c>
      <c r="AC9" s="188">
        <f t="shared" si="7"/>
        <v>0</v>
      </c>
      <c r="AD9" s="189">
        <v>0</v>
      </c>
      <c r="AE9" s="187">
        <v>0</v>
      </c>
      <c r="AF9" s="187">
        <v>0</v>
      </c>
      <c r="AG9" s="188">
        <f t="shared" si="8"/>
        <v>0</v>
      </c>
      <c r="AH9" s="189">
        <v>0</v>
      </c>
      <c r="AI9" s="187">
        <v>0</v>
      </c>
      <c r="AJ9" s="187">
        <v>0</v>
      </c>
      <c r="AK9" s="188">
        <f t="shared" si="9"/>
        <v>0</v>
      </c>
      <c r="AL9" s="189">
        <v>0</v>
      </c>
      <c r="AM9" s="187">
        <v>0</v>
      </c>
      <c r="AN9" s="187">
        <v>0</v>
      </c>
      <c r="AO9" s="188">
        <f t="shared" si="10"/>
        <v>0</v>
      </c>
      <c r="AP9" s="189">
        <v>0</v>
      </c>
      <c r="AQ9" s="187">
        <v>0</v>
      </c>
      <c r="AR9" s="187">
        <v>0</v>
      </c>
      <c r="AS9" s="188">
        <f t="shared" si="11"/>
        <v>0</v>
      </c>
      <c r="AT9" s="189">
        <v>0</v>
      </c>
      <c r="AU9" s="187">
        <v>0</v>
      </c>
      <c r="AV9" s="187">
        <v>0</v>
      </c>
      <c r="AW9" s="188">
        <f t="shared" si="12"/>
        <v>0</v>
      </c>
      <c r="AX9" s="190">
        <f>B9+F9+J9+N9+R9+V9+Z9+AD9+AH9+AL9+AP9+AT9</f>
        <v>0</v>
      </c>
      <c r="AY9" s="191">
        <f>C9+G9+K9+O9+S9+W9+AA9+AE9+AI9+AM9+AQ9+AU9</f>
        <v>0</v>
      </c>
      <c r="AZ9" s="191">
        <f>D9+H9+L9+P9+T9+X9+AB9+AF9+AJ9+AN9+AR9+AV9</f>
        <v>0</v>
      </c>
      <c r="BA9" s="192">
        <f t="shared" ref="BA9" si="14">E9+I9+M9+Q9+U9+Y9+AC9+AG9+AK9+AO9+AS9+AW9</f>
        <v>0</v>
      </c>
    </row>
    <row r="10" spans="1:53" s="172" customFormat="1" ht="11.25" x14ac:dyDescent="0.25">
      <c r="A10" s="186" t="s">
        <v>146</v>
      </c>
      <c r="B10" s="189">
        <v>0</v>
      </c>
      <c r="C10" s="187">
        <v>0</v>
      </c>
      <c r="D10" s="187">
        <v>0</v>
      </c>
      <c r="E10" s="188">
        <f t="shared" si="1"/>
        <v>0</v>
      </c>
      <c r="F10" s="189">
        <v>0</v>
      </c>
      <c r="G10" s="187">
        <v>0</v>
      </c>
      <c r="H10" s="187">
        <v>0</v>
      </c>
      <c r="I10" s="188">
        <f t="shared" si="2"/>
        <v>0</v>
      </c>
      <c r="J10" s="189">
        <v>0</v>
      </c>
      <c r="K10" s="187">
        <v>0</v>
      </c>
      <c r="L10" s="187">
        <v>0</v>
      </c>
      <c r="M10" s="188">
        <f t="shared" si="3"/>
        <v>0</v>
      </c>
      <c r="N10" s="189">
        <v>0</v>
      </c>
      <c r="O10" s="187">
        <v>0</v>
      </c>
      <c r="P10" s="187">
        <v>0</v>
      </c>
      <c r="Q10" s="188">
        <f t="shared" si="4"/>
        <v>0</v>
      </c>
      <c r="R10" s="189">
        <v>0</v>
      </c>
      <c r="S10" s="187">
        <v>0</v>
      </c>
      <c r="T10" s="187">
        <v>0</v>
      </c>
      <c r="U10" s="188">
        <f t="shared" si="5"/>
        <v>0</v>
      </c>
      <c r="V10" s="189">
        <v>0</v>
      </c>
      <c r="W10" s="187">
        <v>0</v>
      </c>
      <c r="X10" s="187">
        <v>0</v>
      </c>
      <c r="Y10" s="188">
        <f t="shared" si="6"/>
        <v>0</v>
      </c>
      <c r="Z10" s="189">
        <v>0</v>
      </c>
      <c r="AA10" s="187">
        <v>0</v>
      </c>
      <c r="AB10" s="187">
        <v>0</v>
      </c>
      <c r="AC10" s="188">
        <f t="shared" si="7"/>
        <v>0</v>
      </c>
      <c r="AD10" s="189">
        <v>0</v>
      </c>
      <c r="AE10" s="187">
        <v>0</v>
      </c>
      <c r="AF10" s="187">
        <v>0</v>
      </c>
      <c r="AG10" s="188">
        <f t="shared" si="8"/>
        <v>0</v>
      </c>
      <c r="AH10" s="189">
        <v>0</v>
      </c>
      <c r="AI10" s="187">
        <v>0</v>
      </c>
      <c r="AJ10" s="187">
        <v>0</v>
      </c>
      <c r="AK10" s="188">
        <f t="shared" si="9"/>
        <v>0</v>
      </c>
      <c r="AL10" s="189">
        <v>0</v>
      </c>
      <c r="AM10" s="187">
        <v>0</v>
      </c>
      <c r="AN10" s="187">
        <v>0</v>
      </c>
      <c r="AO10" s="188">
        <f t="shared" si="10"/>
        <v>0</v>
      </c>
      <c r="AP10" s="189">
        <v>0</v>
      </c>
      <c r="AQ10" s="187">
        <v>0</v>
      </c>
      <c r="AR10" s="187">
        <v>0</v>
      </c>
      <c r="AS10" s="188">
        <f t="shared" si="11"/>
        <v>0</v>
      </c>
      <c r="AT10" s="189">
        <v>0</v>
      </c>
      <c r="AU10" s="187">
        <v>0</v>
      </c>
      <c r="AV10" s="187">
        <v>0</v>
      </c>
      <c r="AW10" s="188">
        <f t="shared" si="12"/>
        <v>0</v>
      </c>
      <c r="AX10" s="190" t="e">
        <f>AX9/AX$6</f>
        <v>#DIV/0!</v>
      </c>
      <c r="AY10" s="191" t="e">
        <f t="shared" ref="AY10:BA10" si="15">AY9/AY$6</f>
        <v>#DIV/0!</v>
      </c>
      <c r="AZ10" s="191" t="e">
        <f t="shared" si="15"/>
        <v>#DIV/0!</v>
      </c>
      <c r="BA10" s="192" t="e">
        <f t="shared" si="15"/>
        <v>#VALUE!</v>
      </c>
    </row>
    <row r="11" spans="1:53" s="172" customFormat="1" ht="11.25" x14ac:dyDescent="0.25">
      <c r="A11" s="186" t="s">
        <v>147</v>
      </c>
      <c r="B11" s="189">
        <v>0</v>
      </c>
      <c r="C11" s="187">
        <v>0</v>
      </c>
      <c r="D11" s="187">
        <v>0</v>
      </c>
      <c r="E11" s="188">
        <f t="shared" si="1"/>
        <v>0</v>
      </c>
      <c r="F11" s="189">
        <v>0</v>
      </c>
      <c r="G11" s="187">
        <v>0</v>
      </c>
      <c r="H11" s="187">
        <v>0</v>
      </c>
      <c r="I11" s="188">
        <f t="shared" si="2"/>
        <v>0</v>
      </c>
      <c r="J11" s="189">
        <v>0</v>
      </c>
      <c r="K11" s="187">
        <v>0</v>
      </c>
      <c r="L11" s="187">
        <v>0</v>
      </c>
      <c r="M11" s="188">
        <f t="shared" si="3"/>
        <v>0</v>
      </c>
      <c r="N11" s="189">
        <v>0</v>
      </c>
      <c r="O11" s="187">
        <v>0</v>
      </c>
      <c r="P11" s="187">
        <v>0</v>
      </c>
      <c r="Q11" s="188">
        <f t="shared" si="4"/>
        <v>0</v>
      </c>
      <c r="R11" s="189">
        <v>0</v>
      </c>
      <c r="S11" s="187">
        <v>0</v>
      </c>
      <c r="T11" s="187">
        <v>0</v>
      </c>
      <c r="U11" s="188">
        <f t="shared" si="5"/>
        <v>0</v>
      </c>
      <c r="V11" s="189">
        <v>0</v>
      </c>
      <c r="W11" s="187">
        <v>0</v>
      </c>
      <c r="X11" s="187">
        <v>0</v>
      </c>
      <c r="Y11" s="188">
        <f t="shared" si="6"/>
        <v>0</v>
      </c>
      <c r="Z11" s="189">
        <v>0</v>
      </c>
      <c r="AA11" s="187">
        <v>0</v>
      </c>
      <c r="AB11" s="187">
        <v>0</v>
      </c>
      <c r="AC11" s="188">
        <f t="shared" si="7"/>
        <v>0</v>
      </c>
      <c r="AD11" s="189">
        <v>0</v>
      </c>
      <c r="AE11" s="187">
        <v>0</v>
      </c>
      <c r="AF11" s="187">
        <v>0</v>
      </c>
      <c r="AG11" s="188">
        <f t="shared" si="8"/>
        <v>0</v>
      </c>
      <c r="AH11" s="189">
        <v>0</v>
      </c>
      <c r="AI11" s="187">
        <v>0</v>
      </c>
      <c r="AJ11" s="187">
        <v>0</v>
      </c>
      <c r="AK11" s="188">
        <f t="shared" si="9"/>
        <v>0</v>
      </c>
      <c r="AL11" s="189">
        <v>0</v>
      </c>
      <c r="AM11" s="187">
        <v>0</v>
      </c>
      <c r="AN11" s="187">
        <v>0</v>
      </c>
      <c r="AO11" s="188">
        <f t="shared" si="10"/>
        <v>0</v>
      </c>
      <c r="AP11" s="189">
        <v>0</v>
      </c>
      <c r="AQ11" s="187">
        <v>0</v>
      </c>
      <c r="AR11" s="187">
        <v>0</v>
      </c>
      <c r="AS11" s="188">
        <f t="shared" si="11"/>
        <v>0</v>
      </c>
      <c r="AT11" s="189">
        <v>0</v>
      </c>
      <c r="AU11" s="187">
        <v>0</v>
      </c>
      <c r="AV11" s="187">
        <v>0</v>
      </c>
      <c r="AW11" s="188">
        <f t="shared" si="12"/>
        <v>0</v>
      </c>
      <c r="AX11" s="190">
        <f>B11+F11+J11+N11+R11+V11+Z11+AD11+AH11+AL11+AP11+AT11</f>
        <v>0</v>
      </c>
      <c r="AY11" s="191">
        <f>C11+G11+K11+O11+S11+W11+AA11+AE11+AI11+AM11+AQ11+AU11</f>
        <v>0</v>
      </c>
      <c r="AZ11" s="191">
        <f>D11+H11+L11+P11+T11+X11+AB11+AF11+AJ11+AN11+AR11+AV11</f>
        <v>0</v>
      </c>
      <c r="BA11" s="192">
        <f t="shared" ref="BA11" si="16">E11+I11+M11+Q11+U11+Y11+AC11+AG11+AK11+AO11+AS11+AW11</f>
        <v>0</v>
      </c>
    </row>
    <row r="12" spans="1:53" s="172" customFormat="1" ht="11.25" x14ac:dyDescent="0.25">
      <c r="A12" s="186" t="s">
        <v>148</v>
      </c>
      <c r="B12" s="189">
        <v>0</v>
      </c>
      <c r="C12" s="187">
        <v>0</v>
      </c>
      <c r="D12" s="187">
        <v>0</v>
      </c>
      <c r="E12" s="188">
        <f t="shared" si="1"/>
        <v>0</v>
      </c>
      <c r="F12" s="189">
        <v>0</v>
      </c>
      <c r="G12" s="187">
        <v>0</v>
      </c>
      <c r="H12" s="187">
        <v>0</v>
      </c>
      <c r="I12" s="188">
        <f t="shared" si="2"/>
        <v>0</v>
      </c>
      <c r="J12" s="189">
        <v>0</v>
      </c>
      <c r="K12" s="187">
        <v>0</v>
      </c>
      <c r="L12" s="187">
        <v>0</v>
      </c>
      <c r="M12" s="188">
        <f t="shared" si="3"/>
        <v>0</v>
      </c>
      <c r="N12" s="189">
        <v>0</v>
      </c>
      <c r="O12" s="187">
        <v>0</v>
      </c>
      <c r="P12" s="187">
        <v>0</v>
      </c>
      <c r="Q12" s="188">
        <f t="shared" si="4"/>
        <v>0</v>
      </c>
      <c r="R12" s="189">
        <v>0</v>
      </c>
      <c r="S12" s="187">
        <v>0</v>
      </c>
      <c r="T12" s="187">
        <v>0</v>
      </c>
      <c r="U12" s="188">
        <f t="shared" si="5"/>
        <v>0</v>
      </c>
      <c r="V12" s="189">
        <v>0</v>
      </c>
      <c r="W12" s="187">
        <v>0</v>
      </c>
      <c r="X12" s="187">
        <v>0</v>
      </c>
      <c r="Y12" s="188">
        <f t="shared" si="6"/>
        <v>0</v>
      </c>
      <c r="Z12" s="189">
        <v>0</v>
      </c>
      <c r="AA12" s="187">
        <v>0</v>
      </c>
      <c r="AB12" s="187">
        <v>0</v>
      </c>
      <c r="AC12" s="188">
        <f t="shared" si="7"/>
        <v>0</v>
      </c>
      <c r="AD12" s="189">
        <v>0</v>
      </c>
      <c r="AE12" s="187">
        <v>0</v>
      </c>
      <c r="AF12" s="187">
        <v>0</v>
      </c>
      <c r="AG12" s="188">
        <f t="shared" si="8"/>
        <v>0</v>
      </c>
      <c r="AH12" s="189">
        <v>0</v>
      </c>
      <c r="AI12" s="187">
        <v>0</v>
      </c>
      <c r="AJ12" s="187">
        <v>0</v>
      </c>
      <c r="AK12" s="188">
        <f t="shared" si="9"/>
        <v>0</v>
      </c>
      <c r="AL12" s="189">
        <v>0</v>
      </c>
      <c r="AM12" s="187">
        <v>0</v>
      </c>
      <c r="AN12" s="187">
        <v>0</v>
      </c>
      <c r="AO12" s="188">
        <f t="shared" si="10"/>
        <v>0</v>
      </c>
      <c r="AP12" s="189">
        <v>0</v>
      </c>
      <c r="AQ12" s="187">
        <v>0</v>
      </c>
      <c r="AR12" s="187">
        <v>0</v>
      </c>
      <c r="AS12" s="188">
        <f t="shared" si="11"/>
        <v>0</v>
      </c>
      <c r="AT12" s="189">
        <v>0</v>
      </c>
      <c r="AU12" s="187">
        <v>0</v>
      </c>
      <c r="AV12" s="187">
        <v>0</v>
      </c>
      <c r="AW12" s="188">
        <f t="shared" si="12"/>
        <v>0</v>
      </c>
      <c r="AX12" s="190" t="e">
        <f>AX11/AX$6</f>
        <v>#DIV/0!</v>
      </c>
      <c r="AY12" s="191" t="e">
        <f t="shared" ref="AY12:BA12" si="17">AY11/AY$6</f>
        <v>#DIV/0!</v>
      </c>
      <c r="AZ12" s="191" t="e">
        <f t="shared" si="17"/>
        <v>#DIV/0!</v>
      </c>
      <c r="BA12" s="192" t="e">
        <f t="shared" si="17"/>
        <v>#VALUE!</v>
      </c>
    </row>
    <row r="13" spans="1:53" s="172" customFormat="1" ht="11.25" x14ac:dyDescent="0.25">
      <c r="A13" s="186" t="s">
        <v>149</v>
      </c>
      <c r="B13" s="189">
        <v>0</v>
      </c>
      <c r="C13" s="187">
        <v>0</v>
      </c>
      <c r="D13" s="187">
        <v>0</v>
      </c>
      <c r="E13" s="188">
        <f t="shared" si="1"/>
        <v>0</v>
      </c>
      <c r="F13" s="189">
        <v>0</v>
      </c>
      <c r="G13" s="187">
        <v>0</v>
      </c>
      <c r="H13" s="187">
        <v>0</v>
      </c>
      <c r="I13" s="188">
        <f t="shared" si="2"/>
        <v>0</v>
      </c>
      <c r="J13" s="189">
        <v>0</v>
      </c>
      <c r="K13" s="187">
        <v>0</v>
      </c>
      <c r="L13" s="187">
        <v>0</v>
      </c>
      <c r="M13" s="188">
        <f t="shared" si="3"/>
        <v>0</v>
      </c>
      <c r="N13" s="189">
        <v>0</v>
      </c>
      <c r="O13" s="187">
        <v>0</v>
      </c>
      <c r="P13" s="187">
        <v>0</v>
      </c>
      <c r="Q13" s="188">
        <f t="shared" si="4"/>
        <v>0</v>
      </c>
      <c r="R13" s="189">
        <v>0</v>
      </c>
      <c r="S13" s="187">
        <v>0</v>
      </c>
      <c r="T13" s="187">
        <v>0</v>
      </c>
      <c r="U13" s="188">
        <f t="shared" si="5"/>
        <v>0</v>
      </c>
      <c r="V13" s="189">
        <v>0</v>
      </c>
      <c r="W13" s="187">
        <v>0</v>
      </c>
      <c r="X13" s="187">
        <v>0</v>
      </c>
      <c r="Y13" s="188">
        <f t="shared" si="6"/>
        <v>0</v>
      </c>
      <c r="Z13" s="189">
        <v>0</v>
      </c>
      <c r="AA13" s="187">
        <v>0</v>
      </c>
      <c r="AB13" s="187">
        <v>0</v>
      </c>
      <c r="AC13" s="188">
        <f t="shared" si="7"/>
        <v>0</v>
      </c>
      <c r="AD13" s="189">
        <v>0</v>
      </c>
      <c r="AE13" s="187">
        <v>0</v>
      </c>
      <c r="AF13" s="187">
        <v>0</v>
      </c>
      <c r="AG13" s="188">
        <f t="shared" si="8"/>
        <v>0</v>
      </c>
      <c r="AH13" s="189">
        <v>0</v>
      </c>
      <c r="AI13" s="187">
        <v>0</v>
      </c>
      <c r="AJ13" s="187">
        <v>0</v>
      </c>
      <c r="AK13" s="188">
        <f t="shared" si="9"/>
        <v>0</v>
      </c>
      <c r="AL13" s="189">
        <v>0</v>
      </c>
      <c r="AM13" s="187">
        <v>0</v>
      </c>
      <c r="AN13" s="187">
        <v>0</v>
      </c>
      <c r="AO13" s="188">
        <f t="shared" si="10"/>
        <v>0</v>
      </c>
      <c r="AP13" s="189">
        <v>0</v>
      </c>
      <c r="AQ13" s="187">
        <v>0</v>
      </c>
      <c r="AR13" s="187">
        <v>0</v>
      </c>
      <c r="AS13" s="188">
        <f t="shared" si="11"/>
        <v>0</v>
      </c>
      <c r="AT13" s="189">
        <v>0</v>
      </c>
      <c r="AU13" s="187">
        <v>0</v>
      </c>
      <c r="AV13" s="187">
        <v>0</v>
      </c>
      <c r="AW13" s="188">
        <f t="shared" si="12"/>
        <v>0</v>
      </c>
      <c r="AX13" s="190">
        <f>B13+F13+J13+N13+R13+V13+Z13+AD13+AH13+AL13+AP13+AT13</f>
        <v>0</v>
      </c>
      <c r="AY13" s="191">
        <f>C13+G13+K13+O13+S13+W13+AA13+AE13+AI13+AM13+AQ13+AU13</f>
        <v>0</v>
      </c>
      <c r="AZ13" s="191">
        <f>D13+H13+L13+P13+T13+X13+AB13+AF13+AJ13+AN13+AR13+AV13</f>
        <v>0</v>
      </c>
      <c r="BA13" s="192">
        <f>E13+I13+M13+Q13+U13+Y13+AC13+AG13+AK13+AO13+AS13+AW13</f>
        <v>0</v>
      </c>
    </row>
    <row r="14" spans="1:53" s="172" customFormat="1" ht="11.25" x14ac:dyDescent="0.25">
      <c r="A14" s="186" t="s">
        <v>150</v>
      </c>
      <c r="B14" s="189">
        <v>0</v>
      </c>
      <c r="C14" s="187">
        <v>0</v>
      </c>
      <c r="D14" s="187">
        <v>0</v>
      </c>
      <c r="E14" s="188">
        <f t="shared" si="1"/>
        <v>0</v>
      </c>
      <c r="F14" s="189">
        <v>0</v>
      </c>
      <c r="G14" s="187">
        <v>0</v>
      </c>
      <c r="H14" s="187">
        <v>0</v>
      </c>
      <c r="I14" s="188">
        <f t="shared" si="2"/>
        <v>0</v>
      </c>
      <c r="J14" s="189">
        <v>0</v>
      </c>
      <c r="K14" s="187">
        <v>0</v>
      </c>
      <c r="L14" s="187">
        <v>0</v>
      </c>
      <c r="M14" s="188">
        <f t="shared" si="3"/>
        <v>0</v>
      </c>
      <c r="N14" s="189">
        <v>0</v>
      </c>
      <c r="O14" s="187">
        <v>0</v>
      </c>
      <c r="P14" s="187">
        <v>0</v>
      </c>
      <c r="Q14" s="188">
        <f t="shared" si="4"/>
        <v>0</v>
      </c>
      <c r="R14" s="189">
        <v>0</v>
      </c>
      <c r="S14" s="187">
        <v>0</v>
      </c>
      <c r="T14" s="187">
        <v>0</v>
      </c>
      <c r="U14" s="188">
        <f t="shared" si="5"/>
        <v>0</v>
      </c>
      <c r="V14" s="189">
        <v>0</v>
      </c>
      <c r="W14" s="187">
        <v>0</v>
      </c>
      <c r="X14" s="187">
        <v>0</v>
      </c>
      <c r="Y14" s="188">
        <f t="shared" si="6"/>
        <v>0</v>
      </c>
      <c r="Z14" s="189">
        <v>0</v>
      </c>
      <c r="AA14" s="187">
        <v>0</v>
      </c>
      <c r="AB14" s="187">
        <v>0</v>
      </c>
      <c r="AC14" s="188">
        <f t="shared" si="7"/>
        <v>0</v>
      </c>
      <c r="AD14" s="189">
        <v>0</v>
      </c>
      <c r="AE14" s="187">
        <v>0</v>
      </c>
      <c r="AF14" s="187">
        <v>0</v>
      </c>
      <c r="AG14" s="188">
        <f t="shared" si="8"/>
        <v>0</v>
      </c>
      <c r="AH14" s="189">
        <v>0</v>
      </c>
      <c r="AI14" s="187">
        <v>0</v>
      </c>
      <c r="AJ14" s="187">
        <v>0</v>
      </c>
      <c r="AK14" s="188">
        <f t="shared" si="9"/>
        <v>0</v>
      </c>
      <c r="AL14" s="189">
        <v>0</v>
      </c>
      <c r="AM14" s="187">
        <v>0</v>
      </c>
      <c r="AN14" s="187">
        <v>0</v>
      </c>
      <c r="AO14" s="188">
        <f t="shared" si="10"/>
        <v>0</v>
      </c>
      <c r="AP14" s="189">
        <v>0</v>
      </c>
      <c r="AQ14" s="187">
        <v>0</v>
      </c>
      <c r="AR14" s="187">
        <v>0</v>
      </c>
      <c r="AS14" s="188">
        <f t="shared" si="11"/>
        <v>0</v>
      </c>
      <c r="AT14" s="189">
        <v>0</v>
      </c>
      <c r="AU14" s="187">
        <v>0</v>
      </c>
      <c r="AV14" s="187">
        <v>0</v>
      </c>
      <c r="AW14" s="188">
        <f t="shared" si="12"/>
        <v>0</v>
      </c>
      <c r="AX14" s="190" t="e">
        <f>AX13/AX$6</f>
        <v>#DIV/0!</v>
      </c>
      <c r="AY14" s="191" t="e">
        <f t="shared" ref="AY14:BA14" si="18">AY13/AY$6</f>
        <v>#DIV/0!</v>
      </c>
      <c r="AZ14" s="191" t="e">
        <f t="shared" si="18"/>
        <v>#DIV/0!</v>
      </c>
      <c r="BA14" s="192" t="e">
        <f t="shared" si="18"/>
        <v>#VALUE!</v>
      </c>
    </row>
    <row r="15" spans="1:53" s="172" customFormat="1" ht="14.25" customHeight="1" x14ac:dyDescent="0.25">
      <c r="A15" s="180" t="s">
        <v>151</v>
      </c>
      <c r="B15" s="193">
        <f>B6-SUM(B7:B14)</f>
        <v>0</v>
      </c>
      <c r="C15" s="193">
        <f t="shared" ref="C15:D15" si="19">C6-SUM(C7:C14)</f>
        <v>0</v>
      </c>
      <c r="D15" s="193">
        <f t="shared" si="19"/>
        <v>0</v>
      </c>
      <c r="E15" s="193">
        <f>SUM(E7:E14)</f>
        <v>0</v>
      </c>
      <c r="F15" s="193">
        <f>F6-SUM(F7:F14)</f>
        <v>0</v>
      </c>
      <c r="G15" s="193">
        <f t="shared" ref="G15:H15" si="20">G6-SUM(G7:G14)</f>
        <v>0</v>
      </c>
      <c r="H15" s="193">
        <f t="shared" si="20"/>
        <v>0</v>
      </c>
      <c r="I15" s="193">
        <f>SUM(I7:I14)</f>
        <v>0</v>
      </c>
      <c r="J15" s="193">
        <f>J6-SUM(J7:J14)</f>
        <v>0</v>
      </c>
      <c r="K15" s="193">
        <f t="shared" ref="K15:L15" si="21">K6-SUM(K7:K14)</f>
        <v>0</v>
      </c>
      <c r="L15" s="193">
        <f t="shared" si="21"/>
        <v>0</v>
      </c>
      <c r="M15" s="193">
        <f>SUM(M7:M14)</f>
        <v>0</v>
      </c>
      <c r="N15" s="193">
        <f>N6-SUM(N7:N14)</f>
        <v>0</v>
      </c>
      <c r="O15" s="193">
        <f t="shared" ref="O15:P15" si="22">O6-SUM(O7:O14)</f>
        <v>0</v>
      </c>
      <c r="P15" s="193">
        <f t="shared" si="22"/>
        <v>0</v>
      </c>
      <c r="Q15" s="193">
        <f>SUM(Q7:Q14)</f>
        <v>0</v>
      </c>
      <c r="R15" s="193">
        <f>R6-SUM(R7:R14)</f>
        <v>0</v>
      </c>
      <c r="S15" s="193">
        <f t="shared" ref="S15:T15" si="23">S6-SUM(S7:S14)</f>
        <v>0</v>
      </c>
      <c r="T15" s="193">
        <f t="shared" si="23"/>
        <v>0</v>
      </c>
      <c r="U15" s="193">
        <f>SUM(U7:U14)</f>
        <v>0</v>
      </c>
      <c r="V15" s="193">
        <f>V6-SUM(V7:V14)</f>
        <v>0</v>
      </c>
      <c r="W15" s="193">
        <f t="shared" ref="W15:X15" si="24">W6-SUM(W7:W14)</f>
        <v>0</v>
      </c>
      <c r="X15" s="193">
        <f t="shared" si="24"/>
        <v>0</v>
      </c>
      <c r="Y15" s="193">
        <f>SUM(Y7:Y14)</f>
        <v>0</v>
      </c>
      <c r="Z15" s="193">
        <f>Z6-SUM(Z7:Z14)</f>
        <v>0</v>
      </c>
      <c r="AA15" s="193">
        <f t="shared" ref="AA15:AB15" si="25">AA6-SUM(AA7:AA14)</f>
        <v>0</v>
      </c>
      <c r="AB15" s="193">
        <f t="shared" si="25"/>
        <v>0</v>
      </c>
      <c r="AC15" s="193">
        <f>SUM(AC7:AC14)</f>
        <v>0</v>
      </c>
      <c r="AD15" s="193">
        <f>AD6-SUM(AD7:AD14)</f>
        <v>0</v>
      </c>
      <c r="AE15" s="193">
        <f t="shared" ref="AE15:AF15" si="26">AE6-SUM(AE7:AE14)</f>
        <v>0</v>
      </c>
      <c r="AF15" s="193">
        <f t="shared" si="26"/>
        <v>0</v>
      </c>
      <c r="AG15" s="193">
        <f>SUM(AG7:AG14)</f>
        <v>0</v>
      </c>
      <c r="AH15" s="193">
        <f>AH6-SUM(AH7:AH14)</f>
        <v>0</v>
      </c>
      <c r="AI15" s="193">
        <f t="shared" ref="AI15:AJ15" si="27">AI6-SUM(AI7:AI14)</f>
        <v>0</v>
      </c>
      <c r="AJ15" s="193">
        <f t="shared" si="27"/>
        <v>0</v>
      </c>
      <c r="AK15" s="193">
        <f>SUM(AK7:AK14)</f>
        <v>0</v>
      </c>
      <c r="AL15" s="193">
        <f>AL6-SUM(AL7:AL14)</f>
        <v>0</v>
      </c>
      <c r="AM15" s="193">
        <f t="shared" ref="AM15:AN15" si="28">AM6-SUM(AM7:AM14)</f>
        <v>0</v>
      </c>
      <c r="AN15" s="193">
        <f t="shared" si="28"/>
        <v>0</v>
      </c>
      <c r="AO15" s="193">
        <f>SUM(AO7:AO14)</f>
        <v>0</v>
      </c>
      <c r="AP15" s="193">
        <f>AP6-SUM(AP7:AP14)</f>
        <v>0</v>
      </c>
      <c r="AQ15" s="193">
        <f t="shared" ref="AQ15:AR15" si="29">AQ6-SUM(AQ7:AQ14)</f>
        <v>0</v>
      </c>
      <c r="AR15" s="193">
        <f t="shared" si="29"/>
        <v>0</v>
      </c>
      <c r="AS15" s="193">
        <f>SUM(AS7:AS14)</f>
        <v>0</v>
      </c>
      <c r="AT15" s="193">
        <f>AT6-SUM(AT7:AT14)</f>
        <v>0</v>
      </c>
      <c r="AU15" s="193">
        <f t="shared" ref="AU15:AV15" si="30">AU6-SUM(AU7:AU14)</f>
        <v>0</v>
      </c>
      <c r="AV15" s="193">
        <f t="shared" si="30"/>
        <v>0</v>
      </c>
      <c r="AW15" s="193">
        <f>SUM(AW7:AW14)</f>
        <v>0</v>
      </c>
      <c r="AX15" s="183">
        <f>B15+F15+J15+N15+R15+V15+Z15+AD15+AH15+AL15+AP15+AT15</f>
        <v>0</v>
      </c>
      <c r="AY15" s="184">
        <f>C15+G15+K15+O15+S15+W15+AA15+AE15+AI15+AM15+AQ15+AU15</f>
        <v>0</v>
      </c>
      <c r="AZ15" s="184">
        <f>D15+H15+L15+P15+T15+X15+AB15+AF15+AJ15+AN15+AR15+AV15</f>
        <v>0</v>
      </c>
      <c r="BA15" s="185">
        <f>E15+I15+M15+Q15+U15+Y15+AC15+AG15+AK15+AO15+AS15+AW15</f>
        <v>0</v>
      </c>
    </row>
    <row r="16" spans="1:53" s="172" customFormat="1" ht="11.25" x14ac:dyDescent="0.25">
      <c r="A16" s="186"/>
      <c r="B16" s="194"/>
      <c r="C16" s="195"/>
      <c r="D16" s="195"/>
      <c r="E16" s="196"/>
      <c r="F16" s="194"/>
      <c r="G16" s="195"/>
      <c r="H16" s="195"/>
      <c r="I16" s="196"/>
      <c r="J16" s="194"/>
      <c r="K16" s="195"/>
      <c r="L16" s="195"/>
      <c r="M16" s="196"/>
      <c r="N16" s="194"/>
      <c r="O16" s="195"/>
      <c r="P16" s="195"/>
      <c r="Q16" s="196"/>
      <c r="R16" s="194"/>
      <c r="S16" s="195"/>
      <c r="T16" s="195"/>
      <c r="U16" s="196"/>
      <c r="V16" s="194"/>
      <c r="W16" s="195"/>
      <c r="X16" s="195"/>
      <c r="Y16" s="196"/>
      <c r="Z16" s="194"/>
      <c r="AA16" s="195"/>
      <c r="AB16" s="195"/>
      <c r="AC16" s="196"/>
      <c r="AD16" s="194"/>
      <c r="AE16" s="195"/>
      <c r="AF16" s="195"/>
      <c r="AG16" s="196"/>
      <c r="AH16" s="194"/>
      <c r="AI16" s="195"/>
      <c r="AJ16" s="195"/>
      <c r="AK16" s="196"/>
      <c r="AL16" s="194"/>
      <c r="AM16" s="195"/>
      <c r="AN16" s="195"/>
      <c r="AO16" s="196"/>
      <c r="AP16" s="194"/>
      <c r="AQ16" s="195"/>
      <c r="AR16" s="195"/>
      <c r="AS16" s="196"/>
      <c r="AT16" s="194"/>
      <c r="AU16" s="195"/>
      <c r="AV16" s="195"/>
      <c r="AW16" s="196"/>
      <c r="AX16" s="197"/>
      <c r="AY16" s="198"/>
      <c r="AZ16" s="198"/>
      <c r="BA16" s="199"/>
    </row>
    <row r="17" spans="1:53" s="172" customFormat="1" ht="11.25" x14ac:dyDescent="0.25">
      <c r="A17" s="180" t="s">
        <v>141</v>
      </c>
      <c r="B17" s="181">
        <v>0</v>
      </c>
      <c r="C17" s="181" t="s">
        <v>142</v>
      </c>
      <c r="D17" s="181">
        <v>0</v>
      </c>
      <c r="E17" s="182" t="s">
        <v>142</v>
      </c>
      <c r="F17" s="181">
        <v>0</v>
      </c>
      <c r="G17" s="181" t="s">
        <v>142</v>
      </c>
      <c r="H17" s="181">
        <v>0</v>
      </c>
      <c r="I17" s="182" t="s">
        <v>142</v>
      </c>
      <c r="J17" s="181">
        <v>0</v>
      </c>
      <c r="K17" s="181" t="s">
        <v>142</v>
      </c>
      <c r="L17" s="181">
        <v>0</v>
      </c>
      <c r="M17" s="182" t="s">
        <v>142</v>
      </c>
      <c r="N17" s="181">
        <v>0</v>
      </c>
      <c r="O17" s="181" t="s">
        <v>142</v>
      </c>
      <c r="P17" s="181">
        <v>0</v>
      </c>
      <c r="Q17" s="182" t="s">
        <v>142</v>
      </c>
      <c r="R17" s="181">
        <v>0</v>
      </c>
      <c r="S17" s="181" t="s">
        <v>142</v>
      </c>
      <c r="T17" s="181">
        <v>0</v>
      </c>
      <c r="U17" s="182" t="s">
        <v>142</v>
      </c>
      <c r="V17" s="181">
        <v>0</v>
      </c>
      <c r="W17" s="181" t="s">
        <v>142</v>
      </c>
      <c r="X17" s="181">
        <v>0</v>
      </c>
      <c r="Y17" s="182" t="s">
        <v>142</v>
      </c>
      <c r="Z17" s="181">
        <v>0</v>
      </c>
      <c r="AA17" s="181" t="s">
        <v>142</v>
      </c>
      <c r="AB17" s="181">
        <v>0</v>
      </c>
      <c r="AC17" s="182" t="s">
        <v>142</v>
      </c>
      <c r="AD17" s="181">
        <v>0</v>
      </c>
      <c r="AE17" s="181" t="s">
        <v>142</v>
      </c>
      <c r="AF17" s="181">
        <v>0</v>
      </c>
      <c r="AG17" s="182" t="s">
        <v>142</v>
      </c>
      <c r="AH17" s="181">
        <v>0</v>
      </c>
      <c r="AI17" s="181" t="s">
        <v>142</v>
      </c>
      <c r="AJ17" s="181">
        <v>0</v>
      </c>
      <c r="AK17" s="182" t="s">
        <v>142</v>
      </c>
      <c r="AL17" s="181">
        <v>0</v>
      </c>
      <c r="AM17" s="181" t="s">
        <v>142</v>
      </c>
      <c r="AN17" s="181">
        <v>0</v>
      </c>
      <c r="AO17" s="182" t="s">
        <v>142</v>
      </c>
      <c r="AP17" s="181">
        <v>0</v>
      </c>
      <c r="AQ17" s="181" t="s">
        <v>142</v>
      </c>
      <c r="AR17" s="181">
        <v>0</v>
      </c>
      <c r="AS17" s="182" t="s">
        <v>142</v>
      </c>
      <c r="AT17" s="181">
        <v>0</v>
      </c>
      <c r="AU17" s="181" t="s">
        <v>142</v>
      </c>
      <c r="AV17" s="181">
        <v>0</v>
      </c>
      <c r="AW17" s="182" t="s">
        <v>142</v>
      </c>
      <c r="AX17" s="183">
        <f t="shared" ref="AX17:BA18" si="31">B17+F17+J17+N17+R17+V17+Z17+AD17+AH17+AL17+AP17+AT17</f>
        <v>0</v>
      </c>
      <c r="AY17" s="184" t="e">
        <f t="shared" si="31"/>
        <v>#VALUE!</v>
      </c>
      <c r="AZ17" s="184">
        <f t="shared" si="31"/>
        <v>0</v>
      </c>
      <c r="BA17" s="185" t="e">
        <f t="shared" si="31"/>
        <v>#VALUE!</v>
      </c>
    </row>
    <row r="18" spans="1:53" s="172" customFormat="1" ht="11.25" x14ac:dyDescent="0.25">
      <c r="A18" s="186" t="s">
        <v>143</v>
      </c>
      <c r="B18" s="187">
        <v>0</v>
      </c>
      <c r="C18" s="187">
        <v>0</v>
      </c>
      <c r="D18" s="187">
        <v>0</v>
      </c>
      <c r="E18" s="188">
        <f>C18-D18</f>
        <v>0</v>
      </c>
      <c r="F18" s="189">
        <v>0</v>
      </c>
      <c r="G18" s="187">
        <v>0</v>
      </c>
      <c r="H18" s="187">
        <v>0</v>
      </c>
      <c r="I18" s="188">
        <f>G18-H18</f>
        <v>0</v>
      </c>
      <c r="J18" s="189">
        <v>0</v>
      </c>
      <c r="K18" s="187">
        <v>0</v>
      </c>
      <c r="L18" s="187">
        <v>0</v>
      </c>
      <c r="M18" s="188">
        <f>K18-L18</f>
        <v>0</v>
      </c>
      <c r="N18" s="189">
        <v>0</v>
      </c>
      <c r="O18" s="187">
        <v>0</v>
      </c>
      <c r="P18" s="187">
        <v>0</v>
      </c>
      <c r="Q18" s="188">
        <f>O18-P18</f>
        <v>0</v>
      </c>
      <c r="R18" s="189">
        <v>0</v>
      </c>
      <c r="S18" s="187">
        <v>0</v>
      </c>
      <c r="T18" s="187">
        <v>0</v>
      </c>
      <c r="U18" s="188">
        <f>S18-T18</f>
        <v>0</v>
      </c>
      <c r="V18" s="189">
        <v>0</v>
      </c>
      <c r="W18" s="187">
        <v>0</v>
      </c>
      <c r="X18" s="187">
        <v>0</v>
      </c>
      <c r="Y18" s="188">
        <f>W18-X18</f>
        <v>0</v>
      </c>
      <c r="Z18" s="189">
        <v>0</v>
      </c>
      <c r="AA18" s="187">
        <v>0</v>
      </c>
      <c r="AB18" s="187">
        <v>0</v>
      </c>
      <c r="AC18" s="188">
        <f>AA18-AB18</f>
        <v>0</v>
      </c>
      <c r="AD18" s="189">
        <v>0</v>
      </c>
      <c r="AE18" s="187">
        <v>0</v>
      </c>
      <c r="AF18" s="187">
        <v>0</v>
      </c>
      <c r="AG18" s="188">
        <f>AE18-AF18</f>
        <v>0</v>
      </c>
      <c r="AH18" s="189">
        <v>0</v>
      </c>
      <c r="AI18" s="187">
        <v>0</v>
      </c>
      <c r="AJ18" s="187">
        <v>0</v>
      </c>
      <c r="AK18" s="188">
        <f>AI18-AJ18</f>
        <v>0</v>
      </c>
      <c r="AL18" s="189">
        <v>0</v>
      </c>
      <c r="AM18" s="187">
        <v>0</v>
      </c>
      <c r="AN18" s="187">
        <v>0</v>
      </c>
      <c r="AO18" s="188">
        <f>AM18-AN18</f>
        <v>0</v>
      </c>
      <c r="AP18" s="189">
        <v>0</v>
      </c>
      <c r="AQ18" s="187">
        <v>0</v>
      </c>
      <c r="AR18" s="187">
        <v>0</v>
      </c>
      <c r="AS18" s="188">
        <f>AQ18-AR18</f>
        <v>0</v>
      </c>
      <c r="AT18" s="189">
        <v>0</v>
      </c>
      <c r="AU18" s="187">
        <v>0</v>
      </c>
      <c r="AV18" s="187">
        <v>0</v>
      </c>
      <c r="AW18" s="188">
        <f>AU18-AV18</f>
        <v>0</v>
      </c>
      <c r="AX18" s="190">
        <f t="shared" si="31"/>
        <v>0</v>
      </c>
      <c r="AY18" s="191">
        <f t="shared" si="31"/>
        <v>0</v>
      </c>
      <c r="AZ18" s="191">
        <f t="shared" si="31"/>
        <v>0</v>
      </c>
      <c r="BA18" s="192">
        <f t="shared" si="31"/>
        <v>0</v>
      </c>
    </row>
    <row r="19" spans="1:53" s="172" customFormat="1" ht="11.25" x14ac:dyDescent="0.25">
      <c r="A19" s="186" t="s">
        <v>144</v>
      </c>
      <c r="B19" s="189">
        <v>0</v>
      </c>
      <c r="C19" s="187">
        <v>0</v>
      </c>
      <c r="D19" s="187">
        <v>0</v>
      </c>
      <c r="E19" s="188">
        <f t="shared" ref="E19:E25" si="32">C19-D19</f>
        <v>0</v>
      </c>
      <c r="F19" s="189">
        <v>0</v>
      </c>
      <c r="G19" s="187">
        <v>0</v>
      </c>
      <c r="H19" s="187">
        <v>0</v>
      </c>
      <c r="I19" s="188">
        <f t="shared" ref="I19:I25" si="33">G19-H19</f>
        <v>0</v>
      </c>
      <c r="J19" s="189">
        <v>0</v>
      </c>
      <c r="K19" s="187">
        <v>0</v>
      </c>
      <c r="L19" s="187">
        <v>0</v>
      </c>
      <c r="M19" s="188">
        <f t="shared" ref="M19:M25" si="34">K19-L19</f>
        <v>0</v>
      </c>
      <c r="N19" s="189">
        <v>0</v>
      </c>
      <c r="O19" s="187">
        <v>0</v>
      </c>
      <c r="P19" s="187">
        <v>0</v>
      </c>
      <c r="Q19" s="188">
        <f t="shared" ref="Q19:Q25" si="35">O19-P19</f>
        <v>0</v>
      </c>
      <c r="R19" s="189">
        <v>0</v>
      </c>
      <c r="S19" s="187">
        <v>0</v>
      </c>
      <c r="T19" s="187">
        <v>0</v>
      </c>
      <c r="U19" s="188">
        <f t="shared" ref="U19:U25" si="36">S19-T19</f>
        <v>0</v>
      </c>
      <c r="V19" s="189">
        <v>0</v>
      </c>
      <c r="W19" s="187">
        <v>0</v>
      </c>
      <c r="X19" s="187">
        <v>0</v>
      </c>
      <c r="Y19" s="188">
        <f t="shared" ref="Y19:Y25" si="37">W19-X19</f>
        <v>0</v>
      </c>
      <c r="Z19" s="189">
        <v>0</v>
      </c>
      <c r="AA19" s="187">
        <v>0</v>
      </c>
      <c r="AB19" s="187">
        <v>0</v>
      </c>
      <c r="AC19" s="188">
        <f t="shared" ref="AC19:AC25" si="38">AA19-AB19</f>
        <v>0</v>
      </c>
      <c r="AD19" s="189">
        <v>0</v>
      </c>
      <c r="AE19" s="187">
        <v>0</v>
      </c>
      <c r="AF19" s="187">
        <v>0</v>
      </c>
      <c r="AG19" s="188">
        <f t="shared" ref="AG19:AG25" si="39">AE19-AF19</f>
        <v>0</v>
      </c>
      <c r="AH19" s="189">
        <v>0</v>
      </c>
      <c r="AI19" s="187">
        <v>0</v>
      </c>
      <c r="AJ19" s="187">
        <v>0</v>
      </c>
      <c r="AK19" s="188">
        <f t="shared" ref="AK19:AK25" si="40">AI19-AJ19</f>
        <v>0</v>
      </c>
      <c r="AL19" s="189">
        <v>0</v>
      </c>
      <c r="AM19" s="187">
        <v>0</v>
      </c>
      <c r="AN19" s="187">
        <v>0</v>
      </c>
      <c r="AO19" s="188">
        <f t="shared" ref="AO19:AO25" si="41">AM19-AN19</f>
        <v>0</v>
      </c>
      <c r="AP19" s="189">
        <v>0</v>
      </c>
      <c r="AQ19" s="187">
        <v>0</v>
      </c>
      <c r="AR19" s="187">
        <v>0</v>
      </c>
      <c r="AS19" s="188">
        <f t="shared" ref="AS19:AS25" si="42">AQ19-AR19</f>
        <v>0</v>
      </c>
      <c r="AT19" s="189">
        <v>0</v>
      </c>
      <c r="AU19" s="187">
        <v>0</v>
      </c>
      <c r="AV19" s="187">
        <v>0</v>
      </c>
      <c r="AW19" s="188">
        <f t="shared" ref="AW19:AW25" si="43">AU19-AV19</f>
        <v>0</v>
      </c>
      <c r="AX19" s="190" t="e">
        <f>AX18/AX$6</f>
        <v>#DIV/0!</v>
      </c>
      <c r="AY19" s="191" t="e">
        <f t="shared" ref="AY19:BA19" si="44">AY18/AY$6</f>
        <v>#DIV/0!</v>
      </c>
      <c r="AZ19" s="191" t="e">
        <f t="shared" si="44"/>
        <v>#DIV/0!</v>
      </c>
      <c r="BA19" s="192" t="e">
        <f t="shared" si="44"/>
        <v>#VALUE!</v>
      </c>
    </row>
    <row r="20" spans="1:53" s="172" customFormat="1" ht="11.25" x14ac:dyDescent="0.25">
      <c r="A20" s="186" t="s">
        <v>145</v>
      </c>
      <c r="B20" s="189">
        <v>0</v>
      </c>
      <c r="C20" s="187">
        <v>0</v>
      </c>
      <c r="D20" s="187">
        <v>0</v>
      </c>
      <c r="E20" s="188">
        <f t="shared" si="32"/>
        <v>0</v>
      </c>
      <c r="F20" s="189">
        <v>0</v>
      </c>
      <c r="G20" s="187">
        <v>0</v>
      </c>
      <c r="H20" s="187">
        <v>0</v>
      </c>
      <c r="I20" s="188">
        <f t="shared" si="33"/>
        <v>0</v>
      </c>
      <c r="J20" s="189">
        <v>0</v>
      </c>
      <c r="K20" s="187">
        <v>0</v>
      </c>
      <c r="L20" s="187">
        <v>0</v>
      </c>
      <c r="M20" s="188">
        <f t="shared" si="34"/>
        <v>0</v>
      </c>
      <c r="N20" s="189">
        <v>0</v>
      </c>
      <c r="O20" s="187">
        <v>0</v>
      </c>
      <c r="P20" s="187">
        <v>0</v>
      </c>
      <c r="Q20" s="188">
        <f t="shared" si="35"/>
        <v>0</v>
      </c>
      <c r="R20" s="189">
        <v>0</v>
      </c>
      <c r="S20" s="187">
        <v>0</v>
      </c>
      <c r="T20" s="187">
        <v>0</v>
      </c>
      <c r="U20" s="188">
        <f t="shared" si="36"/>
        <v>0</v>
      </c>
      <c r="V20" s="189">
        <v>0</v>
      </c>
      <c r="W20" s="187">
        <v>0</v>
      </c>
      <c r="X20" s="187">
        <v>0</v>
      </c>
      <c r="Y20" s="188">
        <f t="shared" si="37"/>
        <v>0</v>
      </c>
      <c r="Z20" s="189">
        <v>0</v>
      </c>
      <c r="AA20" s="187">
        <v>0</v>
      </c>
      <c r="AB20" s="187">
        <v>0</v>
      </c>
      <c r="AC20" s="188">
        <f t="shared" si="38"/>
        <v>0</v>
      </c>
      <c r="AD20" s="189">
        <v>0</v>
      </c>
      <c r="AE20" s="187">
        <v>0</v>
      </c>
      <c r="AF20" s="187">
        <v>0</v>
      </c>
      <c r="AG20" s="188">
        <f t="shared" si="39"/>
        <v>0</v>
      </c>
      <c r="AH20" s="189">
        <v>0</v>
      </c>
      <c r="AI20" s="187">
        <v>0</v>
      </c>
      <c r="AJ20" s="187">
        <v>0</v>
      </c>
      <c r="AK20" s="188">
        <f t="shared" si="40"/>
        <v>0</v>
      </c>
      <c r="AL20" s="189">
        <v>0</v>
      </c>
      <c r="AM20" s="187">
        <v>0</v>
      </c>
      <c r="AN20" s="187">
        <v>0</v>
      </c>
      <c r="AO20" s="188">
        <f t="shared" si="41"/>
        <v>0</v>
      </c>
      <c r="AP20" s="189">
        <v>0</v>
      </c>
      <c r="AQ20" s="187">
        <v>0</v>
      </c>
      <c r="AR20" s="187">
        <v>0</v>
      </c>
      <c r="AS20" s="188">
        <f t="shared" si="42"/>
        <v>0</v>
      </c>
      <c r="AT20" s="189">
        <v>0</v>
      </c>
      <c r="AU20" s="187">
        <v>0</v>
      </c>
      <c r="AV20" s="187">
        <v>0</v>
      </c>
      <c r="AW20" s="188">
        <f t="shared" si="43"/>
        <v>0</v>
      </c>
      <c r="AX20" s="190">
        <f>B20+F20+J20+N20+R20+V20+Z20+AD20+AH20+AL20+AP20+AT20</f>
        <v>0</v>
      </c>
      <c r="AY20" s="191">
        <f>C20+G20+K20+O20+S20+W20+AA20+AE20+AI20+AM20+AQ20+AU20</f>
        <v>0</v>
      </c>
      <c r="AZ20" s="191">
        <f>D20+H20+L20+P20+T20+X20+AB20+AF20+AJ20+AN20+AR20+AV20</f>
        <v>0</v>
      </c>
      <c r="BA20" s="192">
        <f t="shared" ref="BA20" si="45">E20+I20+M20+Q20+U20+Y20+AC20+AG20+AK20+AO20+AS20+AW20</f>
        <v>0</v>
      </c>
    </row>
    <row r="21" spans="1:53" s="172" customFormat="1" ht="11.25" x14ac:dyDescent="0.25">
      <c r="A21" s="186" t="s">
        <v>146</v>
      </c>
      <c r="B21" s="189">
        <v>0</v>
      </c>
      <c r="C21" s="187">
        <v>0</v>
      </c>
      <c r="D21" s="187">
        <v>0</v>
      </c>
      <c r="E21" s="188">
        <f t="shared" si="32"/>
        <v>0</v>
      </c>
      <c r="F21" s="189">
        <v>0</v>
      </c>
      <c r="G21" s="187">
        <v>0</v>
      </c>
      <c r="H21" s="187">
        <v>0</v>
      </c>
      <c r="I21" s="188">
        <f t="shared" si="33"/>
        <v>0</v>
      </c>
      <c r="J21" s="189">
        <v>0</v>
      </c>
      <c r="K21" s="187">
        <v>0</v>
      </c>
      <c r="L21" s="187">
        <v>0</v>
      </c>
      <c r="M21" s="188">
        <f t="shared" si="34"/>
        <v>0</v>
      </c>
      <c r="N21" s="189">
        <v>0</v>
      </c>
      <c r="O21" s="187">
        <v>0</v>
      </c>
      <c r="P21" s="187">
        <v>0</v>
      </c>
      <c r="Q21" s="188">
        <f t="shared" si="35"/>
        <v>0</v>
      </c>
      <c r="R21" s="189">
        <v>0</v>
      </c>
      <c r="S21" s="187">
        <v>0</v>
      </c>
      <c r="T21" s="187">
        <v>0</v>
      </c>
      <c r="U21" s="188">
        <f t="shared" si="36"/>
        <v>0</v>
      </c>
      <c r="V21" s="189">
        <v>0</v>
      </c>
      <c r="W21" s="187">
        <v>0</v>
      </c>
      <c r="X21" s="187">
        <v>0</v>
      </c>
      <c r="Y21" s="188">
        <f t="shared" si="37"/>
        <v>0</v>
      </c>
      <c r="Z21" s="189">
        <v>0</v>
      </c>
      <c r="AA21" s="187">
        <v>0</v>
      </c>
      <c r="AB21" s="187">
        <v>0</v>
      </c>
      <c r="AC21" s="188">
        <f t="shared" si="38"/>
        <v>0</v>
      </c>
      <c r="AD21" s="189">
        <v>0</v>
      </c>
      <c r="AE21" s="187">
        <v>0</v>
      </c>
      <c r="AF21" s="187">
        <v>0</v>
      </c>
      <c r="AG21" s="188">
        <f t="shared" si="39"/>
        <v>0</v>
      </c>
      <c r="AH21" s="189">
        <v>0</v>
      </c>
      <c r="AI21" s="187">
        <v>0</v>
      </c>
      <c r="AJ21" s="187">
        <v>0</v>
      </c>
      <c r="AK21" s="188">
        <f t="shared" si="40"/>
        <v>0</v>
      </c>
      <c r="AL21" s="189">
        <v>0</v>
      </c>
      <c r="AM21" s="187">
        <v>0</v>
      </c>
      <c r="AN21" s="187">
        <v>0</v>
      </c>
      <c r="AO21" s="188">
        <f t="shared" si="41"/>
        <v>0</v>
      </c>
      <c r="AP21" s="189">
        <v>0</v>
      </c>
      <c r="AQ21" s="187">
        <v>0</v>
      </c>
      <c r="AR21" s="187">
        <v>0</v>
      </c>
      <c r="AS21" s="188">
        <f t="shared" si="42"/>
        <v>0</v>
      </c>
      <c r="AT21" s="189">
        <v>0</v>
      </c>
      <c r="AU21" s="187">
        <v>0</v>
      </c>
      <c r="AV21" s="187">
        <v>0</v>
      </c>
      <c r="AW21" s="188">
        <f t="shared" si="43"/>
        <v>0</v>
      </c>
      <c r="AX21" s="190" t="e">
        <f>AX20/AX$6</f>
        <v>#DIV/0!</v>
      </c>
      <c r="AY21" s="191" t="e">
        <f t="shared" ref="AY21:BA21" si="46">AY20/AY$6</f>
        <v>#DIV/0!</v>
      </c>
      <c r="AZ21" s="191" t="e">
        <f t="shared" si="46"/>
        <v>#DIV/0!</v>
      </c>
      <c r="BA21" s="192" t="e">
        <f t="shared" si="46"/>
        <v>#VALUE!</v>
      </c>
    </row>
    <row r="22" spans="1:53" s="172" customFormat="1" ht="11.25" x14ac:dyDescent="0.25">
      <c r="A22" s="186" t="s">
        <v>147</v>
      </c>
      <c r="B22" s="189">
        <v>0</v>
      </c>
      <c r="C22" s="187">
        <v>0</v>
      </c>
      <c r="D22" s="187">
        <v>0</v>
      </c>
      <c r="E22" s="188">
        <f t="shared" si="32"/>
        <v>0</v>
      </c>
      <c r="F22" s="189">
        <v>0</v>
      </c>
      <c r="G22" s="187">
        <v>0</v>
      </c>
      <c r="H22" s="187">
        <v>0</v>
      </c>
      <c r="I22" s="188">
        <f t="shared" si="33"/>
        <v>0</v>
      </c>
      <c r="J22" s="189">
        <v>0</v>
      </c>
      <c r="K22" s="187">
        <v>0</v>
      </c>
      <c r="L22" s="187">
        <v>0</v>
      </c>
      <c r="M22" s="188">
        <f t="shared" si="34"/>
        <v>0</v>
      </c>
      <c r="N22" s="189">
        <v>0</v>
      </c>
      <c r="O22" s="187">
        <v>0</v>
      </c>
      <c r="P22" s="187">
        <v>0</v>
      </c>
      <c r="Q22" s="188">
        <f t="shared" si="35"/>
        <v>0</v>
      </c>
      <c r="R22" s="189">
        <v>0</v>
      </c>
      <c r="S22" s="187">
        <v>0</v>
      </c>
      <c r="T22" s="187">
        <v>0</v>
      </c>
      <c r="U22" s="188">
        <f t="shared" si="36"/>
        <v>0</v>
      </c>
      <c r="V22" s="189">
        <v>0</v>
      </c>
      <c r="W22" s="187">
        <v>0</v>
      </c>
      <c r="X22" s="187">
        <v>0</v>
      </c>
      <c r="Y22" s="188">
        <f t="shared" si="37"/>
        <v>0</v>
      </c>
      <c r="Z22" s="189">
        <v>0</v>
      </c>
      <c r="AA22" s="187">
        <v>0</v>
      </c>
      <c r="AB22" s="187">
        <v>0</v>
      </c>
      <c r="AC22" s="188">
        <f t="shared" si="38"/>
        <v>0</v>
      </c>
      <c r="AD22" s="189">
        <v>0</v>
      </c>
      <c r="AE22" s="187">
        <v>0</v>
      </c>
      <c r="AF22" s="187">
        <v>0</v>
      </c>
      <c r="AG22" s="188">
        <f t="shared" si="39"/>
        <v>0</v>
      </c>
      <c r="AH22" s="189">
        <v>0</v>
      </c>
      <c r="AI22" s="187">
        <v>0</v>
      </c>
      <c r="AJ22" s="187">
        <v>0</v>
      </c>
      <c r="AK22" s="188">
        <f t="shared" si="40"/>
        <v>0</v>
      </c>
      <c r="AL22" s="189">
        <v>0</v>
      </c>
      <c r="AM22" s="187">
        <v>0</v>
      </c>
      <c r="AN22" s="187">
        <v>0</v>
      </c>
      <c r="AO22" s="188">
        <f t="shared" si="41"/>
        <v>0</v>
      </c>
      <c r="AP22" s="189">
        <v>0</v>
      </c>
      <c r="AQ22" s="187">
        <v>0</v>
      </c>
      <c r="AR22" s="187">
        <v>0</v>
      </c>
      <c r="AS22" s="188">
        <f t="shared" si="42"/>
        <v>0</v>
      </c>
      <c r="AT22" s="189">
        <v>0</v>
      </c>
      <c r="AU22" s="187">
        <v>0</v>
      </c>
      <c r="AV22" s="187">
        <v>0</v>
      </c>
      <c r="AW22" s="188">
        <f t="shared" si="43"/>
        <v>0</v>
      </c>
      <c r="AX22" s="190">
        <f>B22+F22+J22+N22+R22+V22+Z22+AD22+AH22+AL22+AP22+AT22</f>
        <v>0</v>
      </c>
      <c r="AY22" s="191">
        <f>C22+G22+K22+O22+S22+W22+AA22+AE22+AI22+AM22+AQ22+AU22</f>
        <v>0</v>
      </c>
      <c r="AZ22" s="191">
        <f>D22+H22+L22+P22+T22+X22+AB22+AF22+AJ22+AN22+AR22+AV22</f>
        <v>0</v>
      </c>
      <c r="BA22" s="192">
        <f t="shared" ref="BA22" si="47">E22+I22+M22+Q22+U22+Y22+AC22+AG22+AK22+AO22+AS22+AW22</f>
        <v>0</v>
      </c>
    </row>
    <row r="23" spans="1:53" s="172" customFormat="1" ht="11.25" x14ac:dyDescent="0.25">
      <c r="A23" s="186" t="s">
        <v>148</v>
      </c>
      <c r="B23" s="189">
        <v>0</v>
      </c>
      <c r="C23" s="187">
        <v>0</v>
      </c>
      <c r="D23" s="187">
        <v>0</v>
      </c>
      <c r="E23" s="188">
        <f t="shared" si="32"/>
        <v>0</v>
      </c>
      <c r="F23" s="189">
        <v>0</v>
      </c>
      <c r="G23" s="187">
        <v>0</v>
      </c>
      <c r="H23" s="187">
        <v>0</v>
      </c>
      <c r="I23" s="188">
        <f t="shared" si="33"/>
        <v>0</v>
      </c>
      <c r="J23" s="189">
        <v>0</v>
      </c>
      <c r="K23" s="187">
        <v>0</v>
      </c>
      <c r="L23" s="187">
        <v>0</v>
      </c>
      <c r="M23" s="188">
        <f t="shared" si="34"/>
        <v>0</v>
      </c>
      <c r="N23" s="189">
        <v>0</v>
      </c>
      <c r="O23" s="187">
        <v>0</v>
      </c>
      <c r="P23" s="187">
        <v>0</v>
      </c>
      <c r="Q23" s="188">
        <f t="shared" si="35"/>
        <v>0</v>
      </c>
      <c r="R23" s="189">
        <v>0</v>
      </c>
      <c r="S23" s="187">
        <v>0</v>
      </c>
      <c r="T23" s="187">
        <v>0</v>
      </c>
      <c r="U23" s="188">
        <f t="shared" si="36"/>
        <v>0</v>
      </c>
      <c r="V23" s="189">
        <v>0</v>
      </c>
      <c r="W23" s="187">
        <v>0</v>
      </c>
      <c r="X23" s="187">
        <v>0</v>
      </c>
      <c r="Y23" s="188">
        <f t="shared" si="37"/>
        <v>0</v>
      </c>
      <c r="Z23" s="189">
        <v>0</v>
      </c>
      <c r="AA23" s="187">
        <v>0</v>
      </c>
      <c r="AB23" s="187">
        <v>0</v>
      </c>
      <c r="AC23" s="188">
        <f t="shared" si="38"/>
        <v>0</v>
      </c>
      <c r="AD23" s="189">
        <v>0</v>
      </c>
      <c r="AE23" s="187">
        <v>0</v>
      </c>
      <c r="AF23" s="187">
        <v>0</v>
      </c>
      <c r="AG23" s="188">
        <f t="shared" si="39"/>
        <v>0</v>
      </c>
      <c r="AH23" s="189">
        <v>0</v>
      </c>
      <c r="AI23" s="187">
        <v>0</v>
      </c>
      <c r="AJ23" s="187">
        <v>0</v>
      </c>
      <c r="AK23" s="188">
        <f t="shared" si="40"/>
        <v>0</v>
      </c>
      <c r="AL23" s="189">
        <v>0</v>
      </c>
      <c r="AM23" s="187">
        <v>0</v>
      </c>
      <c r="AN23" s="187">
        <v>0</v>
      </c>
      <c r="AO23" s="188">
        <f t="shared" si="41"/>
        <v>0</v>
      </c>
      <c r="AP23" s="189">
        <v>0</v>
      </c>
      <c r="AQ23" s="187">
        <v>0</v>
      </c>
      <c r="AR23" s="187">
        <v>0</v>
      </c>
      <c r="AS23" s="188">
        <f t="shared" si="42"/>
        <v>0</v>
      </c>
      <c r="AT23" s="189">
        <v>0</v>
      </c>
      <c r="AU23" s="187">
        <v>0</v>
      </c>
      <c r="AV23" s="187">
        <v>0</v>
      </c>
      <c r="AW23" s="188">
        <f t="shared" si="43"/>
        <v>0</v>
      </c>
      <c r="AX23" s="190" t="e">
        <f>AX22/AX$6</f>
        <v>#DIV/0!</v>
      </c>
      <c r="AY23" s="191" t="e">
        <f t="shared" ref="AY23:BA23" si="48">AY22/AY$6</f>
        <v>#DIV/0!</v>
      </c>
      <c r="AZ23" s="191" t="e">
        <f t="shared" si="48"/>
        <v>#DIV/0!</v>
      </c>
      <c r="BA23" s="192" t="e">
        <f t="shared" si="48"/>
        <v>#VALUE!</v>
      </c>
    </row>
    <row r="24" spans="1:53" s="172" customFormat="1" ht="11.25" x14ac:dyDescent="0.25">
      <c r="A24" s="186" t="s">
        <v>149</v>
      </c>
      <c r="B24" s="189">
        <v>0</v>
      </c>
      <c r="C24" s="187">
        <v>0</v>
      </c>
      <c r="D24" s="187">
        <v>0</v>
      </c>
      <c r="E24" s="188">
        <f t="shared" si="32"/>
        <v>0</v>
      </c>
      <c r="F24" s="189">
        <v>0</v>
      </c>
      <c r="G24" s="187">
        <v>0</v>
      </c>
      <c r="H24" s="187">
        <v>0</v>
      </c>
      <c r="I24" s="188">
        <f t="shared" si="33"/>
        <v>0</v>
      </c>
      <c r="J24" s="189">
        <v>0</v>
      </c>
      <c r="K24" s="187">
        <v>0</v>
      </c>
      <c r="L24" s="187">
        <v>0</v>
      </c>
      <c r="M24" s="188">
        <f t="shared" si="34"/>
        <v>0</v>
      </c>
      <c r="N24" s="189">
        <v>0</v>
      </c>
      <c r="O24" s="187">
        <v>0</v>
      </c>
      <c r="P24" s="187">
        <v>0</v>
      </c>
      <c r="Q24" s="188">
        <f t="shared" si="35"/>
        <v>0</v>
      </c>
      <c r="R24" s="189">
        <v>0</v>
      </c>
      <c r="S24" s="187">
        <v>0</v>
      </c>
      <c r="T24" s="187">
        <v>0</v>
      </c>
      <c r="U24" s="188">
        <f t="shared" si="36"/>
        <v>0</v>
      </c>
      <c r="V24" s="189">
        <v>0</v>
      </c>
      <c r="W24" s="187">
        <v>0</v>
      </c>
      <c r="X24" s="187">
        <v>0</v>
      </c>
      <c r="Y24" s="188">
        <f t="shared" si="37"/>
        <v>0</v>
      </c>
      <c r="Z24" s="189">
        <v>0</v>
      </c>
      <c r="AA24" s="187">
        <v>0</v>
      </c>
      <c r="AB24" s="187">
        <v>0</v>
      </c>
      <c r="AC24" s="188">
        <f t="shared" si="38"/>
        <v>0</v>
      </c>
      <c r="AD24" s="189">
        <v>0</v>
      </c>
      <c r="AE24" s="187">
        <v>0</v>
      </c>
      <c r="AF24" s="187">
        <v>0</v>
      </c>
      <c r="AG24" s="188">
        <f t="shared" si="39"/>
        <v>0</v>
      </c>
      <c r="AH24" s="189">
        <v>0</v>
      </c>
      <c r="AI24" s="187">
        <v>0</v>
      </c>
      <c r="AJ24" s="187">
        <v>0</v>
      </c>
      <c r="AK24" s="188">
        <f t="shared" si="40"/>
        <v>0</v>
      </c>
      <c r="AL24" s="189">
        <v>0</v>
      </c>
      <c r="AM24" s="187">
        <v>0</v>
      </c>
      <c r="AN24" s="187">
        <v>0</v>
      </c>
      <c r="AO24" s="188">
        <f t="shared" si="41"/>
        <v>0</v>
      </c>
      <c r="AP24" s="189">
        <v>0</v>
      </c>
      <c r="AQ24" s="187">
        <v>0</v>
      </c>
      <c r="AR24" s="187">
        <v>0</v>
      </c>
      <c r="AS24" s="188">
        <f t="shared" si="42"/>
        <v>0</v>
      </c>
      <c r="AT24" s="189">
        <v>0</v>
      </c>
      <c r="AU24" s="187">
        <v>0</v>
      </c>
      <c r="AV24" s="187">
        <v>0</v>
      </c>
      <c r="AW24" s="188">
        <f t="shared" si="43"/>
        <v>0</v>
      </c>
      <c r="AX24" s="190">
        <f>B24+F24+J24+N24+R24+V24+Z24+AD24+AH24+AL24+AP24+AT24</f>
        <v>0</v>
      </c>
      <c r="AY24" s="191">
        <f>C24+G24+K24+O24+S24+W24+AA24+AE24+AI24+AM24+AQ24+AU24</f>
        <v>0</v>
      </c>
      <c r="AZ24" s="191">
        <f>D24+H24+L24+P24+T24+X24+AB24+AF24+AJ24+AN24+AR24+AV24</f>
        <v>0</v>
      </c>
      <c r="BA24" s="192">
        <f>E24+I24+M24+Q24+U24+Y24+AC24+AG24+AK24+AO24+AS24+AW24</f>
        <v>0</v>
      </c>
    </row>
    <row r="25" spans="1:53" s="172" customFormat="1" ht="11.25" x14ac:dyDescent="0.25">
      <c r="A25" s="186" t="s">
        <v>150</v>
      </c>
      <c r="B25" s="189">
        <v>0</v>
      </c>
      <c r="C25" s="187">
        <v>0</v>
      </c>
      <c r="D25" s="187">
        <v>0</v>
      </c>
      <c r="E25" s="188">
        <f t="shared" si="32"/>
        <v>0</v>
      </c>
      <c r="F25" s="189">
        <v>0</v>
      </c>
      <c r="G25" s="187">
        <v>0</v>
      </c>
      <c r="H25" s="187">
        <v>0</v>
      </c>
      <c r="I25" s="188">
        <f t="shared" si="33"/>
        <v>0</v>
      </c>
      <c r="J25" s="189">
        <v>0</v>
      </c>
      <c r="K25" s="187">
        <v>0</v>
      </c>
      <c r="L25" s="187">
        <v>0</v>
      </c>
      <c r="M25" s="188">
        <f t="shared" si="34"/>
        <v>0</v>
      </c>
      <c r="N25" s="189">
        <v>0</v>
      </c>
      <c r="O25" s="187">
        <v>0</v>
      </c>
      <c r="P25" s="187">
        <v>0</v>
      </c>
      <c r="Q25" s="188">
        <f t="shared" si="35"/>
        <v>0</v>
      </c>
      <c r="R25" s="189">
        <v>0</v>
      </c>
      <c r="S25" s="187">
        <v>0</v>
      </c>
      <c r="T25" s="187">
        <v>0</v>
      </c>
      <c r="U25" s="188">
        <f t="shared" si="36"/>
        <v>0</v>
      </c>
      <c r="V25" s="189">
        <v>0</v>
      </c>
      <c r="W25" s="187">
        <v>0</v>
      </c>
      <c r="X25" s="187">
        <v>0</v>
      </c>
      <c r="Y25" s="188">
        <f t="shared" si="37"/>
        <v>0</v>
      </c>
      <c r="Z25" s="189">
        <v>0</v>
      </c>
      <c r="AA25" s="187">
        <v>0</v>
      </c>
      <c r="AB25" s="187">
        <v>0</v>
      </c>
      <c r="AC25" s="188">
        <f t="shared" si="38"/>
        <v>0</v>
      </c>
      <c r="AD25" s="189">
        <v>0</v>
      </c>
      <c r="AE25" s="187">
        <v>0</v>
      </c>
      <c r="AF25" s="187">
        <v>0</v>
      </c>
      <c r="AG25" s="188">
        <f t="shared" si="39"/>
        <v>0</v>
      </c>
      <c r="AH25" s="189">
        <v>0</v>
      </c>
      <c r="AI25" s="187">
        <v>0</v>
      </c>
      <c r="AJ25" s="187">
        <v>0</v>
      </c>
      <c r="AK25" s="188">
        <f t="shared" si="40"/>
        <v>0</v>
      </c>
      <c r="AL25" s="189">
        <v>0</v>
      </c>
      <c r="AM25" s="187">
        <v>0</v>
      </c>
      <c r="AN25" s="187">
        <v>0</v>
      </c>
      <c r="AO25" s="188">
        <f t="shared" si="41"/>
        <v>0</v>
      </c>
      <c r="AP25" s="189">
        <v>0</v>
      </c>
      <c r="AQ25" s="187">
        <v>0</v>
      </c>
      <c r="AR25" s="187">
        <v>0</v>
      </c>
      <c r="AS25" s="188">
        <f t="shared" si="42"/>
        <v>0</v>
      </c>
      <c r="AT25" s="189">
        <v>0</v>
      </c>
      <c r="AU25" s="187">
        <v>0</v>
      </c>
      <c r="AV25" s="187">
        <v>0</v>
      </c>
      <c r="AW25" s="188">
        <f t="shared" si="43"/>
        <v>0</v>
      </c>
      <c r="AX25" s="190" t="e">
        <f>AX24/AX$6</f>
        <v>#DIV/0!</v>
      </c>
      <c r="AY25" s="191" t="e">
        <f t="shared" ref="AY25:BA25" si="49">AY24/AY$6</f>
        <v>#DIV/0!</v>
      </c>
      <c r="AZ25" s="191" t="e">
        <f t="shared" si="49"/>
        <v>#DIV/0!</v>
      </c>
      <c r="BA25" s="192" t="e">
        <f t="shared" si="49"/>
        <v>#VALUE!</v>
      </c>
    </row>
    <row r="26" spans="1:53" s="172" customFormat="1" ht="14.25" customHeight="1" x14ac:dyDescent="0.25">
      <c r="A26" s="180" t="s">
        <v>151</v>
      </c>
      <c r="B26" s="193">
        <f>B17-SUM(B18:B25)</f>
        <v>0</v>
      </c>
      <c r="C26" s="193" t="e">
        <f t="shared" ref="C26:D26" si="50">C17-SUM(C18:C25)</f>
        <v>#VALUE!</v>
      </c>
      <c r="D26" s="193">
        <f t="shared" si="50"/>
        <v>0</v>
      </c>
      <c r="E26" s="193">
        <f>SUM(E18:E25)</f>
        <v>0</v>
      </c>
      <c r="F26" s="193">
        <f>F17-SUM(F18:F25)</f>
        <v>0</v>
      </c>
      <c r="G26" s="193" t="e">
        <f t="shared" ref="G26:H26" si="51">G17-SUM(G18:G25)</f>
        <v>#VALUE!</v>
      </c>
      <c r="H26" s="193">
        <f t="shared" si="51"/>
        <v>0</v>
      </c>
      <c r="I26" s="193">
        <f>SUM(I18:I25)</f>
        <v>0</v>
      </c>
      <c r="J26" s="193">
        <f>J17-SUM(J18:J25)</f>
        <v>0</v>
      </c>
      <c r="K26" s="193" t="e">
        <f t="shared" ref="K26:L26" si="52">K17-SUM(K18:K25)</f>
        <v>#VALUE!</v>
      </c>
      <c r="L26" s="193">
        <f t="shared" si="52"/>
        <v>0</v>
      </c>
      <c r="M26" s="193">
        <f>SUM(M18:M25)</f>
        <v>0</v>
      </c>
      <c r="N26" s="193">
        <f>N17-SUM(N18:N25)</f>
        <v>0</v>
      </c>
      <c r="O26" s="193" t="e">
        <f t="shared" ref="O26:P26" si="53">O17-SUM(O18:O25)</f>
        <v>#VALUE!</v>
      </c>
      <c r="P26" s="193">
        <f t="shared" si="53"/>
        <v>0</v>
      </c>
      <c r="Q26" s="193">
        <f>SUM(Q18:Q25)</f>
        <v>0</v>
      </c>
      <c r="R26" s="193">
        <f>R17-SUM(R18:R25)</f>
        <v>0</v>
      </c>
      <c r="S26" s="193" t="e">
        <f t="shared" ref="S26:T26" si="54">S17-SUM(S18:S25)</f>
        <v>#VALUE!</v>
      </c>
      <c r="T26" s="193">
        <f t="shared" si="54"/>
        <v>0</v>
      </c>
      <c r="U26" s="193">
        <f>SUM(U18:U25)</f>
        <v>0</v>
      </c>
      <c r="V26" s="193">
        <f>V17-SUM(V18:V25)</f>
        <v>0</v>
      </c>
      <c r="W26" s="193" t="e">
        <f t="shared" ref="W26:X26" si="55">W17-SUM(W18:W25)</f>
        <v>#VALUE!</v>
      </c>
      <c r="X26" s="193">
        <f t="shared" si="55"/>
        <v>0</v>
      </c>
      <c r="Y26" s="193">
        <f>SUM(Y18:Y25)</f>
        <v>0</v>
      </c>
      <c r="Z26" s="193">
        <f>Z17-SUM(Z18:Z25)</f>
        <v>0</v>
      </c>
      <c r="AA26" s="193" t="e">
        <f t="shared" ref="AA26:AB26" si="56">AA17-SUM(AA18:AA25)</f>
        <v>#VALUE!</v>
      </c>
      <c r="AB26" s="193">
        <f t="shared" si="56"/>
        <v>0</v>
      </c>
      <c r="AC26" s="193">
        <f>SUM(AC18:AC25)</f>
        <v>0</v>
      </c>
      <c r="AD26" s="193">
        <f>AD17-SUM(AD18:AD25)</f>
        <v>0</v>
      </c>
      <c r="AE26" s="193" t="e">
        <f t="shared" ref="AE26:AF26" si="57">AE17-SUM(AE18:AE25)</f>
        <v>#VALUE!</v>
      </c>
      <c r="AF26" s="193">
        <f t="shared" si="57"/>
        <v>0</v>
      </c>
      <c r="AG26" s="193">
        <f>SUM(AG18:AG25)</f>
        <v>0</v>
      </c>
      <c r="AH26" s="193">
        <f>AH17-SUM(AH18:AH25)</f>
        <v>0</v>
      </c>
      <c r="AI26" s="193" t="e">
        <f t="shared" ref="AI26:AJ26" si="58">AI17-SUM(AI18:AI25)</f>
        <v>#VALUE!</v>
      </c>
      <c r="AJ26" s="193">
        <f t="shared" si="58"/>
        <v>0</v>
      </c>
      <c r="AK26" s="193">
        <f>SUM(AK18:AK25)</f>
        <v>0</v>
      </c>
      <c r="AL26" s="193">
        <f>AL17-SUM(AL18:AL25)</f>
        <v>0</v>
      </c>
      <c r="AM26" s="193" t="e">
        <f t="shared" ref="AM26:AN26" si="59">AM17-SUM(AM18:AM25)</f>
        <v>#VALUE!</v>
      </c>
      <c r="AN26" s="193">
        <f t="shared" si="59"/>
        <v>0</v>
      </c>
      <c r="AO26" s="193">
        <f>SUM(AO18:AO25)</f>
        <v>0</v>
      </c>
      <c r="AP26" s="193">
        <f>AP17-SUM(AP18:AP25)</f>
        <v>0</v>
      </c>
      <c r="AQ26" s="193" t="e">
        <f t="shared" ref="AQ26:AR26" si="60">AQ17-SUM(AQ18:AQ25)</f>
        <v>#VALUE!</v>
      </c>
      <c r="AR26" s="193">
        <f t="shared" si="60"/>
        <v>0</v>
      </c>
      <c r="AS26" s="193">
        <f>SUM(AS18:AS25)</f>
        <v>0</v>
      </c>
      <c r="AT26" s="193">
        <f>AT17-SUM(AT18:AT25)</f>
        <v>0</v>
      </c>
      <c r="AU26" s="193" t="e">
        <f t="shared" ref="AU26:AV26" si="61">AU17-SUM(AU18:AU25)</f>
        <v>#VALUE!</v>
      </c>
      <c r="AV26" s="193">
        <f t="shared" si="61"/>
        <v>0</v>
      </c>
      <c r="AW26" s="193">
        <f>SUM(AW18:AW25)</f>
        <v>0</v>
      </c>
      <c r="AX26" s="183">
        <f>B26+F26+J26+N26+R26+V26+Z26+AD26+AH26+AL26+AP26+AT26</f>
        <v>0</v>
      </c>
      <c r="AY26" s="184" t="e">
        <f>C26+G26+K26+O26+S26+W26+AA26+AE26+AI26+AM26+AQ26+AU26</f>
        <v>#VALUE!</v>
      </c>
      <c r="AZ26" s="184">
        <f>D26+H26+L26+P26+T26+X26+AB26+AF26+AJ26+AN26+AR26+AV26</f>
        <v>0</v>
      </c>
      <c r="BA26" s="185">
        <f>E26+I26+M26+Q26+U26+Y26+AC26+AG26+AK26+AO26+AS26+AW26</f>
        <v>0</v>
      </c>
    </row>
    <row r="27" spans="1:53" s="172" customFormat="1" ht="11.25" x14ac:dyDescent="0.25">
      <c r="A27" s="186"/>
      <c r="B27" s="194"/>
      <c r="C27" s="195"/>
      <c r="D27" s="195"/>
      <c r="E27" s="196"/>
      <c r="F27" s="194"/>
      <c r="G27" s="195"/>
      <c r="H27" s="195"/>
      <c r="I27" s="196"/>
      <c r="J27" s="194"/>
      <c r="K27" s="195"/>
      <c r="L27" s="195"/>
      <c r="M27" s="196"/>
      <c r="N27" s="194"/>
      <c r="O27" s="195"/>
      <c r="P27" s="195"/>
      <c r="Q27" s="196"/>
      <c r="R27" s="194"/>
      <c r="S27" s="195"/>
      <c r="T27" s="195"/>
      <c r="U27" s="196"/>
      <c r="V27" s="194"/>
      <c r="W27" s="195"/>
      <c r="X27" s="195"/>
      <c r="Y27" s="196"/>
      <c r="Z27" s="194"/>
      <c r="AA27" s="195"/>
      <c r="AB27" s="195"/>
      <c r="AC27" s="196"/>
      <c r="AD27" s="194"/>
      <c r="AE27" s="195"/>
      <c r="AF27" s="195"/>
      <c r="AG27" s="196"/>
      <c r="AH27" s="194"/>
      <c r="AI27" s="195"/>
      <c r="AJ27" s="195"/>
      <c r="AK27" s="196"/>
      <c r="AL27" s="194"/>
      <c r="AM27" s="195"/>
      <c r="AN27" s="195"/>
      <c r="AO27" s="196"/>
      <c r="AP27" s="194"/>
      <c r="AQ27" s="195"/>
      <c r="AR27" s="195"/>
      <c r="AS27" s="196"/>
      <c r="AT27" s="194"/>
      <c r="AU27" s="195"/>
      <c r="AV27" s="195"/>
      <c r="AW27" s="196"/>
      <c r="AX27" s="197"/>
      <c r="AY27" s="198"/>
      <c r="AZ27" s="198"/>
      <c r="BA27" s="199"/>
    </row>
    <row r="28" spans="1:53" s="172" customFormat="1" ht="11.25" x14ac:dyDescent="0.25">
      <c r="A28" s="180" t="s">
        <v>152</v>
      </c>
      <c r="B28" s="181">
        <v>0</v>
      </c>
      <c r="C28" s="181" t="s">
        <v>142</v>
      </c>
      <c r="D28" s="181">
        <v>0</v>
      </c>
      <c r="E28" s="182" t="s">
        <v>142</v>
      </c>
      <c r="F28" s="181">
        <v>0</v>
      </c>
      <c r="G28" s="181" t="s">
        <v>142</v>
      </c>
      <c r="H28" s="181">
        <v>0</v>
      </c>
      <c r="I28" s="182" t="s">
        <v>142</v>
      </c>
      <c r="J28" s="181">
        <v>0</v>
      </c>
      <c r="K28" s="181" t="s">
        <v>142</v>
      </c>
      <c r="L28" s="181">
        <v>0</v>
      </c>
      <c r="M28" s="182" t="s">
        <v>142</v>
      </c>
      <c r="N28" s="181">
        <v>0</v>
      </c>
      <c r="O28" s="181" t="s">
        <v>142</v>
      </c>
      <c r="P28" s="181">
        <v>0</v>
      </c>
      <c r="Q28" s="182" t="s">
        <v>142</v>
      </c>
      <c r="R28" s="181">
        <v>0</v>
      </c>
      <c r="S28" s="181" t="s">
        <v>142</v>
      </c>
      <c r="T28" s="181">
        <v>0</v>
      </c>
      <c r="U28" s="182" t="s">
        <v>142</v>
      </c>
      <c r="V28" s="181">
        <v>0</v>
      </c>
      <c r="W28" s="181" t="s">
        <v>142</v>
      </c>
      <c r="X28" s="181">
        <v>0</v>
      </c>
      <c r="Y28" s="182" t="s">
        <v>142</v>
      </c>
      <c r="Z28" s="181">
        <v>0</v>
      </c>
      <c r="AA28" s="181" t="s">
        <v>142</v>
      </c>
      <c r="AB28" s="181">
        <v>0</v>
      </c>
      <c r="AC28" s="182" t="s">
        <v>142</v>
      </c>
      <c r="AD28" s="181">
        <v>0</v>
      </c>
      <c r="AE28" s="181" t="s">
        <v>142</v>
      </c>
      <c r="AF28" s="181">
        <v>0</v>
      </c>
      <c r="AG28" s="182" t="s">
        <v>142</v>
      </c>
      <c r="AH28" s="181">
        <v>0</v>
      </c>
      <c r="AI28" s="181" t="s">
        <v>142</v>
      </c>
      <c r="AJ28" s="181">
        <v>0</v>
      </c>
      <c r="AK28" s="182" t="s">
        <v>142</v>
      </c>
      <c r="AL28" s="181">
        <v>0</v>
      </c>
      <c r="AM28" s="181" t="s">
        <v>142</v>
      </c>
      <c r="AN28" s="181">
        <v>0</v>
      </c>
      <c r="AO28" s="182" t="s">
        <v>142</v>
      </c>
      <c r="AP28" s="181">
        <v>0</v>
      </c>
      <c r="AQ28" s="181" t="s">
        <v>142</v>
      </c>
      <c r="AR28" s="181">
        <v>0</v>
      </c>
      <c r="AS28" s="182" t="s">
        <v>142</v>
      </c>
      <c r="AT28" s="181">
        <v>0</v>
      </c>
      <c r="AU28" s="181" t="s">
        <v>142</v>
      </c>
      <c r="AV28" s="181">
        <v>0</v>
      </c>
      <c r="AW28" s="182" t="s">
        <v>142</v>
      </c>
      <c r="AX28" s="183">
        <f t="shared" ref="AX28:BA29" si="62">B28+F28+J28+N28+R28+V28+Z28+AD28+AH28+AL28+AP28+AT28</f>
        <v>0</v>
      </c>
      <c r="AY28" s="184" t="e">
        <f t="shared" si="62"/>
        <v>#VALUE!</v>
      </c>
      <c r="AZ28" s="184">
        <f t="shared" si="62"/>
        <v>0</v>
      </c>
      <c r="BA28" s="185" t="e">
        <f t="shared" si="62"/>
        <v>#VALUE!</v>
      </c>
    </row>
    <row r="29" spans="1:53" s="172" customFormat="1" ht="11.25" x14ac:dyDescent="0.25">
      <c r="A29" s="186" t="s">
        <v>150</v>
      </c>
      <c r="B29" s="187">
        <v>0</v>
      </c>
      <c r="C29" s="187">
        <v>0</v>
      </c>
      <c r="D29" s="187">
        <v>0</v>
      </c>
      <c r="E29" s="188">
        <f>C29-D29</f>
        <v>0</v>
      </c>
      <c r="F29" s="189">
        <v>0</v>
      </c>
      <c r="G29" s="187">
        <v>0</v>
      </c>
      <c r="H29" s="187">
        <v>0</v>
      </c>
      <c r="I29" s="188">
        <f>G29-H29</f>
        <v>0</v>
      </c>
      <c r="J29" s="189">
        <v>0</v>
      </c>
      <c r="K29" s="187">
        <v>0</v>
      </c>
      <c r="L29" s="187">
        <v>0</v>
      </c>
      <c r="M29" s="188">
        <f>K29-L29</f>
        <v>0</v>
      </c>
      <c r="N29" s="189">
        <v>0</v>
      </c>
      <c r="O29" s="187">
        <v>0</v>
      </c>
      <c r="P29" s="187">
        <v>0</v>
      </c>
      <c r="Q29" s="188">
        <f>O29-P29</f>
        <v>0</v>
      </c>
      <c r="R29" s="189">
        <v>0</v>
      </c>
      <c r="S29" s="187">
        <v>0</v>
      </c>
      <c r="T29" s="187">
        <v>0</v>
      </c>
      <c r="U29" s="188">
        <f>S29-T29</f>
        <v>0</v>
      </c>
      <c r="V29" s="189">
        <v>0</v>
      </c>
      <c r="W29" s="187">
        <v>0</v>
      </c>
      <c r="X29" s="187">
        <v>0</v>
      </c>
      <c r="Y29" s="188">
        <f>W29-X29</f>
        <v>0</v>
      </c>
      <c r="Z29" s="189">
        <v>0</v>
      </c>
      <c r="AA29" s="187">
        <v>0</v>
      </c>
      <c r="AB29" s="187">
        <v>0</v>
      </c>
      <c r="AC29" s="188">
        <f>AA29-AB29</f>
        <v>0</v>
      </c>
      <c r="AD29" s="189">
        <v>0</v>
      </c>
      <c r="AE29" s="187">
        <v>0</v>
      </c>
      <c r="AF29" s="187">
        <v>0</v>
      </c>
      <c r="AG29" s="188">
        <f>AE29-AF29</f>
        <v>0</v>
      </c>
      <c r="AH29" s="189">
        <v>0</v>
      </c>
      <c r="AI29" s="187">
        <v>0</v>
      </c>
      <c r="AJ29" s="187">
        <v>0</v>
      </c>
      <c r="AK29" s="188">
        <f>AI29-AJ29</f>
        <v>0</v>
      </c>
      <c r="AL29" s="189">
        <v>0</v>
      </c>
      <c r="AM29" s="187">
        <v>0</v>
      </c>
      <c r="AN29" s="187">
        <v>0</v>
      </c>
      <c r="AO29" s="188">
        <f>AM29-AN29</f>
        <v>0</v>
      </c>
      <c r="AP29" s="189">
        <v>0</v>
      </c>
      <c r="AQ29" s="187">
        <v>0</v>
      </c>
      <c r="AR29" s="187">
        <v>0</v>
      </c>
      <c r="AS29" s="188">
        <f>AQ29-AR29</f>
        <v>0</v>
      </c>
      <c r="AT29" s="189">
        <v>0</v>
      </c>
      <c r="AU29" s="187">
        <v>0</v>
      </c>
      <c r="AV29" s="187">
        <v>0</v>
      </c>
      <c r="AW29" s="188">
        <f>AU29-AV29</f>
        <v>0</v>
      </c>
      <c r="AX29" s="190">
        <f t="shared" si="62"/>
        <v>0</v>
      </c>
      <c r="AY29" s="191">
        <f t="shared" si="62"/>
        <v>0</v>
      </c>
      <c r="AZ29" s="191">
        <f t="shared" si="62"/>
        <v>0</v>
      </c>
      <c r="BA29" s="192">
        <f t="shared" si="62"/>
        <v>0</v>
      </c>
    </row>
    <row r="30" spans="1:53" s="172" customFormat="1" ht="11.25" x14ac:dyDescent="0.25">
      <c r="A30" s="186" t="s">
        <v>150</v>
      </c>
      <c r="B30" s="189">
        <v>0</v>
      </c>
      <c r="C30" s="187">
        <v>0</v>
      </c>
      <c r="D30" s="187">
        <v>0</v>
      </c>
      <c r="E30" s="188">
        <f t="shared" ref="E30:E31" si="63">C30-D30</f>
        <v>0</v>
      </c>
      <c r="F30" s="189">
        <v>0</v>
      </c>
      <c r="G30" s="187">
        <v>0</v>
      </c>
      <c r="H30" s="187">
        <v>0</v>
      </c>
      <c r="I30" s="188">
        <f t="shared" ref="I30:I31" si="64">G30-H30</f>
        <v>0</v>
      </c>
      <c r="J30" s="189">
        <v>0</v>
      </c>
      <c r="K30" s="187">
        <v>0</v>
      </c>
      <c r="L30" s="187">
        <v>0</v>
      </c>
      <c r="M30" s="188">
        <f t="shared" ref="M30:M31" si="65">K30-L30</f>
        <v>0</v>
      </c>
      <c r="N30" s="189">
        <v>0</v>
      </c>
      <c r="O30" s="187">
        <v>0</v>
      </c>
      <c r="P30" s="187">
        <v>0</v>
      </c>
      <c r="Q30" s="188">
        <f t="shared" ref="Q30:Q31" si="66">O30-P30</f>
        <v>0</v>
      </c>
      <c r="R30" s="189">
        <v>0</v>
      </c>
      <c r="S30" s="187">
        <v>0</v>
      </c>
      <c r="T30" s="187">
        <v>0</v>
      </c>
      <c r="U30" s="188">
        <f t="shared" ref="U30:U31" si="67">S30-T30</f>
        <v>0</v>
      </c>
      <c r="V30" s="189">
        <v>0</v>
      </c>
      <c r="W30" s="187">
        <v>0</v>
      </c>
      <c r="X30" s="187">
        <v>0</v>
      </c>
      <c r="Y30" s="188">
        <f t="shared" ref="Y30:Y31" si="68">W30-X30</f>
        <v>0</v>
      </c>
      <c r="Z30" s="189">
        <v>0</v>
      </c>
      <c r="AA30" s="187">
        <v>0</v>
      </c>
      <c r="AB30" s="187">
        <v>0</v>
      </c>
      <c r="AC30" s="188">
        <f t="shared" ref="AC30:AC31" si="69">AA30-AB30</f>
        <v>0</v>
      </c>
      <c r="AD30" s="189">
        <v>0</v>
      </c>
      <c r="AE30" s="187">
        <v>0</v>
      </c>
      <c r="AF30" s="187">
        <v>0</v>
      </c>
      <c r="AG30" s="188">
        <f t="shared" ref="AG30:AG31" si="70">AE30-AF30</f>
        <v>0</v>
      </c>
      <c r="AH30" s="189">
        <v>0</v>
      </c>
      <c r="AI30" s="187">
        <v>0</v>
      </c>
      <c r="AJ30" s="187">
        <v>0</v>
      </c>
      <c r="AK30" s="188">
        <f t="shared" ref="AK30:AK31" si="71">AI30-AJ30</f>
        <v>0</v>
      </c>
      <c r="AL30" s="189">
        <v>0</v>
      </c>
      <c r="AM30" s="187">
        <v>0</v>
      </c>
      <c r="AN30" s="187">
        <v>0</v>
      </c>
      <c r="AO30" s="188">
        <f t="shared" ref="AO30:AO31" si="72">AM30-AN30</f>
        <v>0</v>
      </c>
      <c r="AP30" s="189">
        <v>0</v>
      </c>
      <c r="AQ30" s="187">
        <v>0</v>
      </c>
      <c r="AR30" s="187">
        <v>0</v>
      </c>
      <c r="AS30" s="188">
        <f t="shared" ref="AS30:AS31" si="73">AQ30-AR30</f>
        <v>0</v>
      </c>
      <c r="AT30" s="189">
        <v>0</v>
      </c>
      <c r="AU30" s="187">
        <v>0</v>
      </c>
      <c r="AV30" s="187">
        <v>0</v>
      </c>
      <c r="AW30" s="188">
        <f t="shared" ref="AW30:AW31" si="74">AU30-AV30</f>
        <v>0</v>
      </c>
      <c r="AX30" s="190" t="e">
        <f>AX29/AX$6</f>
        <v>#DIV/0!</v>
      </c>
      <c r="AY30" s="191" t="e">
        <f t="shared" ref="AY30:BA30" si="75">AY29/AY$6</f>
        <v>#DIV/0!</v>
      </c>
      <c r="AZ30" s="191" t="e">
        <f t="shared" si="75"/>
        <v>#DIV/0!</v>
      </c>
      <c r="BA30" s="192" t="e">
        <f t="shared" si="75"/>
        <v>#VALUE!</v>
      </c>
    </row>
    <row r="31" spans="1:53" s="172" customFormat="1" ht="11.25" x14ac:dyDescent="0.25">
      <c r="A31" s="186" t="s">
        <v>150</v>
      </c>
      <c r="B31" s="189">
        <v>0</v>
      </c>
      <c r="C31" s="187">
        <v>0</v>
      </c>
      <c r="D31" s="187">
        <v>0</v>
      </c>
      <c r="E31" s="188">
        <f t="shared" si="63"/>
        <v>0</v>
      </c>
      <c r="F31" s="189">
        <v>0</v>
      </c>
      <c r="G31" s="187">
        <v>0</v>
      </c>
      <c r="H31" s="187">
        <v>0</v>
      </c>
      <c r="I31" s="188">
        <f t="shared" si="64"/>
        <v>0</v>
      </c>
      <c r="J31" s="189">
        <v>0</v>
      </c>
      <c r="K31" s="187">
        <v>0</v>
      </c>
      <c r="L31" s="187">
        <v>0</v>
      </c>
      <c r="M31" s="188">
        <f t="shared" si="65"/>
        <v>0</v>
      </c>
      <c r="N31" s="189">
        <v>0</v>
      </c>
      <c r="O31" s="187">
        <v>0</v>
      </c>
      <c r="P31" s="187">
        <v>0</v>
      </c>
      <c r="Q31" s="188">
        <f t="shared" si="66"/>
        <v>0</v>
      </c>
      <c r="R31" s="189">
        <v>0</v>
      </c>
      <c r="S31" s="187">
        <v>0</v>
      </c>
      <c r="T31" s="187">
        <v>0</v>
      </c>
      <c r="U31" s="188">
        <f t="shared" si="67"/>
        <v>0</v>
      </c>
      <c r="V31" s="189">
        <v>0</v>
      </c>
      <c r="W31" s="187">
        <v>0</v>
      </c>
      <c r="X31" s="187">
        <v>0</v>
      </c>
      <c r="Y31" s="188">
        <f t="shared" si="68"/>
        <v>0</v>
      </c>
      <c r="Z31" s="189">
        <v>0</v>
      </c>
      <c r="AA31" s="187">
        <v>0</v>
      </c>
      <c r="AB31" s="187">
        <v>0</v>
      </c>
      <c r="AC31" s="188">
        <f t="shared" si="69"/>
        <v>0</v>
      </c>
      <c r="AD31" s="189">
        <v>0</v>
      </c>
      <c r="AE31" s="187">
        <v>0</v>
      </c>
      <c r="AF31" s="187">
        <v>0</v>
      </c>
      <c r="AG31" s="188">
        <f t="shared" si="70"/>
        <v>0</v>
      </c>
      <c r="AH31" s="189">
        <v>0</v>
      </c>
      <c r="AI31" s="187">
        <v>0</v>
      </c>
      <c r="AJ31" s="187">
        <v>0</v>
      </c>
      <c r="AK31" s="188">
        <f t="shared" si="71"/>
        <v>0</v>
      </c>
      <c r="AL31" s="189">
        <v>0</v>
      </c>
      <c r="AM31" s="187">
        <v>0</v>
      </c>
      <c r="AN31" s="187">
        <v>0</v>
      </c>
      <c r="AO31" s="188">
        <f t="shared" si="72"/>
        <v>0</v>
      </c>
      <c r="AP31" s="189">
        <v>0</v>
      </c>
      <c r="AQ31" s="187">
        <v>0</v>
      </c>
      <c r="AR31" s="187">
        <v>0</v>
      </c>
      <c r="AS31" s="188">
        <f t="shared" si="73"/>
        <v>0</v>
      </c>
      <c r="AT31" s="189">
        <v>0</v>
      </c>
      <c r="AU31" s="187">
        <v>0</v>
      </c>
      <c r="AV31" s="187">
        <v>0</v>
      </c>
      <c r="AW31" s="188">
        <f t="shared" si="74"/>
        <v>0</v>
      </c>
      <c r="AX31" s="190">
        <f t="shared" ref="AX31:BA32" si="76">B31+F31+J31+N31+R31+V31+Z31+AD31+AH31+AL31+AP31+AT31</f>
        <v>0</v>
      </c>
      <c r="AY31" s="191">
        <f t="shared" si="76"/>
        <v>0</v>
      </c>
      <c r="AZ31" s="191">
        <f t="shared" si="76"/>
        <v>0</v>
      </c>
      <c r="BA31" s="192">
        <f t="shared" si="76"/>
        <v>0</v>
      </c>
    </row>
    <row r="32" spans="1:53" s="172" customFormat="1" ht="14.25" customHeight="1" x14ac:dyDescent="0.25">
      <c r="A32" s="180" t="s">
        <v>151</v>
      </c>
      <c r="B32" s="193">
        <f>B28-SUM(B29:B31)</f>
        <v>0</v>
      </c>
      <c r="C32" s="193">
        <f>SUM(C29:C31)</f>
        <v>0</v>
      </c>
      <c r="D32" s="193">
        <f>D28-SUM(D29:D31)</f>
        <v>0</v>
      </c>
      <c r="E32" s="193">
        <f>SUM(E29:E31)</f>
        <v>0</v>
      </c>
      <c r="F32" s="193">
        <f>F28-SUM(F29:F31)</f>
        <v>0</v>
      </c>
      <c r="G32" s="193">
        <f>SUM(G29:G31)</f>
        <v>0</v>
      </c>
      <c r="H32" s="193">
        <f>H28-SUM(H29:H31)</f>
        <v>0</v>
      </c>
      <c r="I32" s="193">
        <f>SUM(I29:I31)</f>
        <v>0</v>
      </c>
      <c r="J32" s="193">
        <f>J28-SUM(J29:J31)</f>
        <v>0</v>
      </c>
      <c r="K32" s="193">
        <f>SUM(K29:K31)</f>
        <v>0</v>
      </c>
      <c r="L32" s="193">
        <f>L28-SUM(L29:L31)</f>
        <v>0</v>
      </c>
      <c r="M32" s="193">
        <f>SUM(M29:M31)</f>
        <v>0</v>
      </c>
      <c r="N32" s="193">
        <f>N28-SUM(N29:N31)</f>
        <v>0</v>
      </c>
      <c r="O32" s="193">
        <f>SUM(O29:O31)</f>
        <v>0</v>
      </c>
      <c r="P32" s="193">
        <f>P28-SUM(P29:P31)</f>
        <v>0</v>
      </c>
      <c r="Q32" s="193">
        <f>SUM(Q29:Q31)</f>
        <v>0</v>
      </c>
      <c r="R32" s="193">
        <f>R28-SUM(R29:R31)</f>
        <v>0</v>
      </c>
      <c r="S32" s="193">
        <f>SUM(S29:S31)</f>
        <v>0</v>
      </c>
      <c r="T32" s="193">
        <f>T28-SUM(T29:T31)</f>
        <v>0</v>
      </c>
      <c r="U32" s="193">
        <f>SUM(U29:U31)</f>
        <v>0</v>
      </c>
      <c r="V32" s="193">
        <f>V28-SUM(V29:V31)</f>
        <v>0</v>
      </c>
      <c r="W32" s="193">
        <f>SUM(W29:W31)</f>
        <v>0</v>
      </c>
      <c r="X32" s="193">
        <f>X28-SUM(X29:X31)</f>
        <v>0</v>
      </c>
      <c r="Y32" s="193">
        <f>SUM(Y29:Y31)</f>
        <v>0</v>
      </c>
      <c r="Z32" s="193">
        <f>Z28-SUM(Z29:Z31)</f>
        <v>0</v>
      </c>
      <c r="AA32" s="193">
        <f>SUM(AA29:AA31)</f>
        <v>0</v>
      </c>
      <c r="AB32" s="193">
        <f>AB28-SUM(AB29:AB31)</f>
        <v>0</v>
      </c>
      <c r="AC32" s="193">
        <f>SUM(AC29:AC31)</f>
        <v>0</v>
      </c>
      <c r="AD32" s="193">
        <f>AD28-SUM(AD29:AD31)</f>
        <v>0</v>
      </c>
      <c r="AE32" s="193">
        <f>SUM(AE29:AE31)</f>
        <v>0</v>
      </c>
      <c r="AF32" s="193">
        <f>AF28-SUM(AF29:AF31)</f>
        <v>0</v>
      </c>
      <c r="AG32" s="193">
        <f>SUM(AG29:AG31)</f>
        <v>0</v>
      </c>
      <c r="AH32" s="193">
        <f>AH28-SUM(AH29:AH31)</f>
        <v>0</v>
      </c>
      <c r="AI32" s="193">
        <f>SUM(AI29:AI31)</f>
        <v>0</v>
      </c>
      <c r="AJ32" s="193">
        <f>AJ28-SUM(AJ29:AJ31)</f>
        <v>0</v>
      </c>
      <c r="AK32" s="193">
        <f>SUM(AK29:AK31)</f>
        <v>0</v>
      </c>
      <c r="AL32" s="193">
        <f>AL28-SUM(AL29:AL31)</f>
        <v>0</v>
      </c>
      <c r="AM32" s="193">
        <f>SUM(AM29:AM31)</f>
        <v>0</v>
      </c>
      <c r="AN32" s="193">
        <f>AN28-SUM(AN29:AN31)</f>
        <v>0</v>
      </c>
      <c r="AO32" s="193">
        <f>SUM(AO29:AO31)</f>
        <v>0</v>
      </c>
      <c r="AP32" s="193">
        <f>AP28-SUM(AP29:AP31)</f>
        <v>0</v>
      </c>
      <c r="AQ32" s="193">
        <f>SUM(AQ29:AQ31)</f>
        <v>0</v>
      </c>
      <c r="AR32" s="193">
        <f>AR28-SUM(AR29:AR31)</f>
        <v>0</v>
      </c>
      <c r="AS32" s="193">
        <f>SUM(AS29:AS31)</f>
        <v>0</v>
      </c>
      <c r="AT32" s="193">
        <f>AT28-SUM(AT29:AT31)</f>
        <v>0</v>
      </c>
      <c r="AU32" s="193">
        <f>SUM(AU29:AU31)</f>
        <v>0</v>
      </c>
      <c r="AV32" s="193">
        <f>AV28-SUM(AV29:AV31)</f>
        <v>0</v>
      </c>
      <c r="AW32" s="193">
        <f>SUM(AW29:AW31)</f>
        <v>0</v>
      </c>
      <c r="AX32" s="183">
        <f t="shared" si="76"/>
        <v>0</v>
      </c>
      <c r="AY32" s="184">
        <f t="shared" si="76"/>
        <v>0</v>
      </c>
      <c r="AZ32" s="184">
        <f t="shared" si="76"/>
        <v>0</v>
      </c>
      <c r="BA32" s="185">
        <f>E32+I32+M32+Q32+U32+Y32+AC32+AG32+AK32+AO32+AS32+AW32</f>
        <v>0</v>
      </c>
    </row>
    <row r="33" spans="1:53" s="172" customFormat="1" ht="11.25" x14ac:dyDescent="0.25">
      <c r="A33" s="186"/>
      <c r="B33" s="194"/>
      <c r="C33" s="195"/>
      <c r="D33" s="195"/>
      <c r="E33" s="196"/>
      <c r="F33" s="194"/>
      <c r="G33" s="195"/>
      <c r="H33" s="195"/>
      <c r="I33" s="196"/>
      <c r="J33" s="194"/>
      <c r="K33" s="195"/>
      <c r="L33" s="195"/>
      <c r="M33" s="196"/>
      <c r="N33" s="194"/>
      <c r="O33" s="195"/>
      <c r="P33" s="195"/>
      <c r="Q33" s="196"/>
      <c r="R33" s="194"/>
      <c r="S33" s="195"/>
      <c r="T33" s="195"/>
      <c r="U33" s="196"/>
      <c r="V33" s="194"/>
      <c r="W33" s="195"/>
      <c r="X33" s="195"/>
      <c r="Y33" s="196"/>
      <c r="Z33" s="194"/>
      <c r="AA33" s="195"/>
      <c r="AB33" s="195"/>
      <c r="AC33" s="196"/>
      <c r="AD33" s="194"/>
      <c r="AE33" s="195"/>
      <c r="AF33" s="195"/>
      <c r="AG33" s="196"/>
      <c r="AH33" s="194"/>
      <c r="AI33" s="195"/>
      <c r="AJ33" s="195"/>
      <c r="AK33" s="196"/>
      <c r="AL33" s="194"/>
      <c r="AM33" s="195"/>
      <c r="AN33" s="195"/>
      <c r="AO33" s="196"/>
      <c r="AP33" s="194"/>
      <c r="AQ33" s="195"/>
      <c r="AR33" s="195"/>
      <c r="AS33" s="196"/>
      <c r="AT33" s="194"/>
      <c r="AU33" s="195"/>
      <c r="AV33" s="195"/>
      <c r="AW33" s="196"/>
      <c r="AX33" s="197"/>
      <c r="AY33" s="198"/>
      <c r="AZ33" s="198"/>
      <c r="BA33" s="199"/>
    </row>
    <row r="34" spans="1:53" s="172" customFormat="1" ht="14.25" customHeight="1" x14ac:dyDescent="0.25">
      <c r="A34" s="180" t="s">
        <v>153</v>
      </c>
      <c r="B34" s="193">
        <f t="shared" ref="B34:AW34" si="77">B15+B26+B32</f>
        <v>0</v>
      </c>
      <c r="C34" s="193" t="e">
        <f t="shared" si="77"/>
        <v>#VALUE!</v>
      </c>
      <c r="D34" s="193">
        <f t="shared" si="77"/>
        <v>0</v>
      </c>
      <c r="E34" s="193">
        <f t="shared" si="77"/>
        <v>0</v>
      </c>
      <c r="F34" s="193">
        <f t="shared" si="77"/>
        <v>0</v>
      </c>
      <c r="G34" s="193" t="e">
        <f t="shared" si="77"/>
        <v>#VALUE!</v>
      </c>
      <c r="H34" s="193">
        <f t="shared" si="77"/>
        <v>0</v>
      </c>
      <c r="I34" s="193">
        <f t="shared" si="77"/>
        <v>0</v>
      </c>
      <c r="J34" s="193">
        <f t="shared" si="77"/>
        <v>0</v>
      </c>
      <c r="K34" s="193" t="e">
        <f t="shared" si="77"/>
        <v>#VALUE!</v>
      </c>
      <c r="L34" s="193">
        <f t="shared" si="77"/>
        <v>0</v>
      </c>
      <c r="M34" s="193">
        <f t="shared" si="77"/>
        <v>0</v>
      </c>
      <c r="N34" s="193">
        <f t="shared" si="77"/>
        <v>0</v>
      </c>
      <c r="O34" s="193" t="e">
        <f t="shared" si="77"/>
        <v>#VALUE!</v>
      </c>
      <c r="P34" s="193">
        <f t="shared" si="77"/>
        <v>0</v>
      </c>
      <c r="Q34" s="193">
        <f t="shared" si="77"/>
        <v>0</v>
      </c>
      <c r="R34" s="193">
        <f t="shared" si="77"/>
        <v>0</v>
      </c>
      <c r="S34" s="193" t="e">
        <f t="shared" si="77"/>
        <v>#VALUE!</v>
      </c>
      <c r="T34" s="193">
        <f t="shared" si="77"/>
        <v>0</v>
      </c>
      <c r="U34" s="193">
        <f t="shared" si="77"/>
        <v>0</v>
      </c>
      <c r="V34" s="193">
        <f t="shared" si="77"/>
        <v>0</v>
      </c>
      <c r="W34" s="193" t="e">
        <f t="shared" si="77"/>
        <v>#VALUE!</v>
      </c>
      <c r="X34" s="193">
        <f t="shared" si="77"/>
        <v>0</v>
      </c>
      <c r="Y34" s="193">
        <f t="shared" si="77"/>
        <v>0</v>
      </c>
      <c r="Z34" s="193">
        <f t="shared" si="77"/>
        <v>0</v>
      </c>
      <c r="AA34" s="193" t="e">
        <f t="shared" si="77"/>
        <v>#VALUE!</v>
      </c>
      <c r="AB34" s="193">
        <f t="shared" si="77"/>
        <v>0</v>
      </c>
      <c r="AC34" s="193">
        <f t="shared" si="77"/>
        <v>0</v>
      </c>
      <c r="AD34" s="193">
        <f t="shared" si="77"/>
        <v>0</v>
      </c>
      <c r="AE34" s="193" t="e">
        <f t="shared" si="77"/>
        <v>#VALUE!</v>
      </c>
      <c r="AF34" s="193">
        <f t="shared" si="77"/>
        <v>0</v>
      </c>
      <c r="AG34" s="193">
        <f t="shared" si="77"/>
        <v>0</v>
      </c>
      <c r="AH34" s="193">
        <f t="shared" si="77"/>
        <v>0</v>
      </c>
      <c r="AI34" s="193" t="e">
        <f t="shared" si="77"/>
        <v>#VALUE!</v>
      </c>
      <c r="AJ34" s="193">
        <f t="shared" si="77"/>
        <v>0</v>
      </c>
      <c r="AK34" s="193">
        <f t="shared" si="77"/>
        <v>0</v>
      </c>
      <c r="AL34" s="193">
        <f t="shared" si="77"/>
        <v>0</v>
      </c>
      <c r="AM34" s="193" t="e">
        <f t="shared" si="77"/>
        <v>#VALUE!</v>
      </c>
      <c r="AN34" s="193">
        <f t="shared" si="77"/>
        <v>0</v>
      </c>
      <c r="AO34" s="193">
        <f t="shared" si="77"/>
        <v>0</v>
      </c>
      <c r="AP34" s="193">
        <f t="shared" si="77"/>
        <v>0</v>
      </c>
      <c r="AQ34" s="193" t="e">
        <f t="shared" si="77"/>
        <v>#VALUE!</v>
      </c>
      <c r="AR34" s="193">
        <f t="shared" si="77"/>
        <v>0</v>
      </c>
      <c r="AS34" s="193">
        <f t="shared" si="77"/>
        <v>0</v>
      </c>
      <c r="AT34" s="193">
        <f t="shared" si="77"/>
        <v>0</v>
      </c>
      <c r="AU34" s="193" t="e">
        <f t="shared" si="77"/>
        <v>#VALUE!</v>
      </c>
      <c r="AV34" s="193">
        <f t="shared" si="77"/>
        <v>0</v>
      </c>
      <c r="AW34" s="193">
        <f t="shared" si="77"/>
        <v>0</v>
      </c>
      <c r="AX34" s="183">
        <f>B34+F34+J34+N34+R34+V34+Z34+AD34+AH34+AL34+AP34+AT34</f>
        <v>0</v>
      </c>
      <c r="AY34" s="184" t="e">
        <f>C34+G34+K34+O34+S34+W34+AA34+AE34+AI34+AM34+AQ34+AU34</f>
        <v>#VALUE!</v>
      </c>
      <c r="AZ34" s="184">
        <f>D34+H34+L34+P34+T34+X34+AB34+AF34+AJ34+AN34+AR34+AV34</f>
        <v>0</v>
      </c>
      <c r="BA34" s="185">
        <f>E34+I34+M34+Q34+U34+Y34+AC34+AG34+AK34+AO34+AS34+AW34</f>
        <v>0</v>
      </c>
    </row>
    <row r="35" spans="1:53" s="172" customFormat="1" ht="11.25" x14ac:dyDescent="0.25">
      <c r="A35" s="186"/>
      <c r="B35" s="194"/>
      <c r="C35" s="195"/>
      <c r="D35" s="195"/>
      <c r="E35" s="196"/>
      <c r="F35" s="194"/>
      <c r="G35" s="195"/>
      <c r="H35" s="195"/>
      <c r="I35" s="196"/>
      <c r="J35" s="194"/>
      <c r="K35" s="195"/>
      <c r="L35" s="195"/>
      <c r="M35" s="196"/>
      <c r="N35" s="194"/>
      <c r="O35" s="195"/>
      <c r="P35" s="195"/>
      <c r="Q35" s="196"/>
      <c r="R35" s="194"/>
      <c r="S35" s="195"/>
      <c r="T35" s="195"/>
      <c r="U35" s="196"/>
      <c r="V35" s="194"/>
      <c r="W35" s="195"/>
      <c r="X35" s="195"/>
      <c r="Y35" s="196"/>
      <c r="Z35" s="194"/>
      <c r="AA35" s="195"/>
      <c r="AB35" s="195"/>
      <c r="AC35" s="196"/>
      <c r="AD35" s="194"/>
      <c r="AE35" s="195"/>
      <c r="AF35" s="195"/>
      <c r="AG35" s="196"/>
      <c r="AH35" s="194"/>
      <c r="AI35" s="195"/>
      <c r="AJ35" s="195"/>
      <c r="AK35" s="196"/>
      <c r="AL35" s="194"/>
      <c r="AM35" s="195"/>
      <c r="AN35" s="195"/>
      <c r="AO35" s="196"/>
      <c r="AP35" s="194"/>
      <c r="AQ35" s="195"/>
      <c r="AR35" s="195"/>
      <c r="AS35" s="196"/>
      <c r="AT35" s="194"/>
      <c r="AU35" s="195"/>
      <c r="AV35" s="195"/>
      <c r="AW35" s="196"/>
      <c r="AX35" s="197"/>
      <c r="AY35" s="198"/>
      <c r="AZ35" s="198"/>
      <c r="BA35" s="199"/>
    </row>
    <row r="36" spans="1:53" s="172" customFormat="1" ht="11.25" x14ac:dyDescent="0.25">
      <c r="A36" s="173" t="s">
        <v>154</v>
      </c>
      <c r="B36" s="174"/>
      <c r="C36" s="175"/>
      <c r="D36" s="175"/>
      <c r="E36" s="176"/>
      <c r="F36" s="174"/>
      <c r="G36" s="175"/>
      <c r="H36" s="175"/>
      <c r="I36" s="176"/>
      <c r="J36" s="174"/>
      <c r="K36" s="175"/>
      <c r="L36" s="175"/>
      <c r="M36" s="176"/>
      <c r="N36" s="174"/>
      <c r="O36" s="175"/>
      <c r="P36" s="175"/>
      <c r="Q36" s="176"/>
      <c r="R36" s="174"/>
      <c r="S36" s="175"/>
      <c r="T36" s="175"/>
      <c r="U36" s="176"/>
      <c r="V36" s="174"/>
      <c r="W36" s="175"/>
      <c r="X36" s="175"/>
      <c r="Y36" s="176"/>
      <c r="Z36" s="174"/>
      <c r="AA36" s="175"/>
      <c r="AB36" s="175"/>
      <c r="AC36" s="176"/>
      <c r="AD36" s="174"/>
      <c r="AE36" s="175"/>
      <c r="AF36" s="175"/>
      <c r="AG36" s="176"/>
      <c r="AH36" s="174"/>
      <c r="AI36" s="175"/>
      <c r="AJ36" s="175"/>
      <c r="AK36" s="176"/>
      <c r="AL36" s="174"/>
      <c r="AM36" s="175"/>
      <c r="AN36" s="175"/>
      <c r="AO36" s="176"/>
      <c r="AP36" s="174"/>
      <c r="AQ36" s="175"/>
      <c r="AR36" s="175"/>
      <c r="AS36" s="176"/>
      <c r="AT36" s="174"/>
      <c r="AU36" s="175"/>
      <c r="AV36" s="175"/>
      <c r="AW36" s="176"/>
      <c r="AX36" s="177"/>
      <c r="AY36" s="178"/>
      <c r="AZ36" s="178"/>
      <c r="BA36" s="179"/>
    </row>
    <row r="37" spans="1:53" s="172" customFormat="1" ht="11.25" x14ac:dyDescent="0.25">
      <c r="A37" s="200" t="s">
        <v>155</v>
      </c>
      <c r="B37" s="201"/>
      <c r="C37" s="195"/>
      <c r="D37" s="195"/>
      <c r="E37" s="202"/>
      <c r="F37" s="201"/>
      <c r="G37" s="195"/>
      <c r="H37" s="195"/>
      <c r="I37" s="202"/>
      <c r="J37" s="201"/>
      <c r="K37" s="195"/>
      <c r="L37" s="195"/>
      <c r="M37" s="202"/>
      <c r="N37" s="201"/>
      <c r="O37" s="195"/>
      <c r="P37" s="195"/>
      <c r="Q37" s="202"/>
      <c r="R37" s="201"/>
      <c r="S37" s="195"/>
      <c r="T37" s="195"/>
      <c r="U37" s="202"/>
      <c r="V37" s="201"/>
      <c r="W37" s="195"/>
      <c r="X37" s="195"/>
      <c r="Y37" s="202"/>
      <c r="Z37" s="201"/>
      <c r="AA37" s="195"/>
      <c r="AB37" s="195"/>
      <c r="AC37" s="202"/>
      <c r="AD37" s="201"/>
      <c r="AE37" s="195"/>
      <c r="AF37" s="195"/>
      <c r="AG37" s="202"/>
      <c r="AH37" s="201"/>
      <c r="AI37" s="195"/>
      <c r="AJ37" s="195"/>
      <c r="AK37" s="202"/>
      <c r="AL37" s="201"/>
      <c r="AM37" s="195"/>
      <c r="AN37" s="195"/>
      <c r="AO37" s="202"/>
      <c r="AP37" s="201"/>
      <c r="AQ37" s="195"/>
      <c r="AR37" s="195"/>
      <c r="AS37" s="202"/>
      <c r="AT37" s="201"/>
      <c r="AU37" s="195"/>
      <c r="AV37" s="195"/>
      <c r="AW37" s="202"/>
      <c r="AX37" s="197"/>
      <c r="AY37" s="198"/>
      <c r="AZ37" s="198"/>
      <c r="BA37" s="199"/>
    </row>
    <row r="38" spans="1:53" s="172" customFormat="1" ht="11.25" x14ac:dyDescent="0.25">
      <c r="A38" s="203" t="s">
        <v>156</v>
      </c>
      <c r="B38" s="189">
        <v>0</v>
      </c>
      <c r="C38" s="204">
        <v>0</v>
      </c>
      <c r="D38" s="204">
        <v>0</v>
      </c>
      <c r="E38" s="188">
        <f>C38-D38</f>
        <v>0</v>
      </c>
      <c r="F38" s="189">
        <v>0</v>
      </c>
      <c r="G38" s="204">
        <v>0</v>
      </c>
      <c r="H38" s="204">
        <v>0</v>
      </c>
      <c r="I38" s="188">
        <f>G38-H38</f>
        <v>0</v>
      </c>
      <c r="J38" s="189">
        <v>0</v>
      </c>
      <c r="K38" s="204">
        <v>0</v>
      </c>
      <c r="L38" s="204">
        <v>0</v>
      </c>
      <c r="M38" s="188">
        <f>K38-L38</f>
        <v>0</v>
      </c>
      <c r="N38" s="189">
        <v>0</v>
      </c>
      <c r="O38" s="204">
        <v>0</v>
      </c>
      <c r="P38" s="204">
        <v>0</v>
      </c>
      <c r="Q38" s="188">
        <f>O38-P38</f>
        <v>0</v>
      </c>
      <c r="R38" s="189">
        <v>0</v>
      </c>
      <c r="S38" s="204">
        <v>0</v>
      </c>
      <c r="T38" s="204">
        <v>0</v>
      </c>
      <c r="U38" s="188">
        <f>S38-T38</f>
        <v>0</v>
      </c>
      <c r="V38" s="189">
        <v>0</v>
      </c>
      <c r="W38" s="204">
        <v>0</v>
      </c>
      <c r="X38" s="204">
        <v>0</v>
      </c>
      <c r="Y38" s="188">
        <f>W38-X38</f>
        <v>0</v>
      </c>
      <c r="Z38" s="189">
        <v>0</v>
      </c>
      <c r="AA38" s="204">
        <v>0</v>
      </c>
      <c r="AB38" s="204">
        <v>0</v>
      </c>
      <c r="AC38" s="188">
        <f>AA38-AB38</f>
        <v>0</v>
      </c>
      <c r="AD38" s="189">
        <v>0</v>
      </c>
      <c r="AE38" s="204">
        <v>0</v>
      </c>
      <c r="AF38" s="204">
        <v>0</v>
      </c>
      <c r="AG38" s="188">
        <f>AE38-AF38</f>
        <v>0</v>
      </c>
      <c r="AH38" s="189">
        <v>0</v>
      </c>
      <c r="AI38" s="204">
        <v>0</v>
      </c>
      <c r="AJ38" s="204">
        <v>0</v>
      </c>
      <c r="AK38" s="188">
        <f>AI38-AJ38</f>
        <v>0</v>
      </c>
      <c r="AL38" s="189">
        <v>0</v>
      </c>
      <c r="AM38" s="204">
        <v>0</v>
      </c>
      <c r="AN38" s="204">
        <v>0</v>
      </c>
      <c r="AO38" s="188">
        <f>AM38-AN38</f>
        <v>0</v>
      </c>
      <c r="AP38" s="189">
        <v>0</v>
      </c>
      <c r="AQ38" s="204">
        <v>0</v>
      </c>
      <c r="AR38" s="204">
        <v>0</v>
      </c>
      <c r="AS38" s="188">
        <f>AQ38-AR38</f>
        <v>0</v>
      </c>
      <c r="AT38" s="189">
        <v>0</v>
      </c>
      <c r="AU38" s="204">
        <v>0</v>
      </c>
      <c r="AV38" s="204">
        <v>0</v>
      </c>
      <c r="AW38" s="188">
        <f>AU38-AV38</f>
        <v>0</v>
      </c>
      <c r="AX38" s="190" t="e">
        <f>#REF!/AX$6</f>
        <v>#REF!</v>
      </c>
      <c r="AY38" s="191" t="e">
        <f>#REF!/AY$6</f>
        <v>#REF!</v>
      </c>
      <c r="AZ38" s="191" t="e">
        <f>#REF!/AZ$6</f>
        <v>#REF!</v>
      </c>
      <c r="BA38" s="192" t="e">
        <f>#REF!/BA$6</f>
        <v>#REF!</v>
      </c>
    </row>
    <row r="39" spans="1:53" s="172" customFormat="1" ht="11.25" x14ac:dyDescent="0.25">
      <c r="A39" s="205" t="s">
        <v>157</v>
      </c>
      <c r="B39" s="206">
        <v>0</v>
      </c>
      <c r="C39" s="204">
        <v>0</v>
      </c>
      <c r="D39" s="204">
        <v>0</v>
      </c>
      <c r="E39" s="188">
        <f t="shared" ref="E39:E107" si="78">C39-D39</f>
        <v>0</v>
      </c>
      <c r="F39" s="206">
        <v>0</v>
      </c>
      <c r="G39" s="204">
        <v>0</v>
      </c>
      <c r="H39" s="204">
        <v>0</v>
      </c>
      <c r="I39" s="188">
        <f t="shared" ref="I39:I107" si="79">G39-H39</f>
        <v>0</v>
      </c>
      <c r="J39" s="206">
        <v>0</v>
      </c>
      <c r="K39" s="204">
        <v>0</v>
      </c>
      <c r="L39" s="204">
        <v>0</v>
      </c>
      <c r="M39" s="188">
        <f t="shared" ref="M39:M107" si="80">K39-L39</f>
        <v>0</v>
      </c>
      <c r="N39" s="206">
        <v>0</v>
      </c>
      <c r="O39" s="204">
        <v>0</v>
      </c>
      <c r="P39" s="204">
        <v>0</v>
      </c>
      <c r="Q39" s="188">
        <f t="shared" ref="Q39:Q107" si="81">O39-P39</f>
        <v>0</v>
      </c>
      <c r="R39" s="206">
        <v>0</v>
      </c>
      <c r="S39" s="204">
        <v>0</v>
      </c>
      <c r="T39" s="204">
        <v>0</v>
      </c>
      <c r="U39" s="188">
        <f t="shared" ref="U39:U107" si="82">S39-T39</f>
        <v>0</v>
      </c>
      <c r="V39" s="206">
        <v>0</v>
      </c>
      <c r="W39" s="204">
        <v>0</v>
      </c>
      <c r="X39" s="204">
        <v>0</v>
      </c>
      <c r="Y39" s="188">
        <f t="shared" ref="Y39:Y107" si="83">W39-X39</f>
        <v>0</v>
      </c>
      <c r="Z39" s="206">
        <v>0</v>
      </c>
      <c r="AA39" s="204">
        <v>0</v>
      </c>
      <c r="AB39" s="204">
        <v>0</v>
      </c>
      <c r="AC39" s="188">
        <f t="shared" ref="AC39:AC107" si="84">AA39-AB39</f>
        <v>0</v>
      </c>
      <c r="AD39" s="206">
        <v>0</v>
      </c>
      <c r="AE39" s="204">
        <v>0</v>
      </c>
      <c r="AF39" s="204">
        <v>0</v>
      </c>
      <c r="AG39" s="188">
        <f t="shared" ref="AG39:AG107" si="85">AE39-AF39</f>
        <v>0</v>
      </c>
      <c r="AH39" s="206">
        <v>0</v>
      </c>
      <c r="AI39" s="204">
        <v>0</v>
      </c>
      <c r="AJ39" s="204">
        <v>0</v>
      </c>
      <c r="AK39" s="188">
        <f t="shared" ref="AK39:AK107" si="86">AI39-AJ39</f>
        <v>0</v>
      </c>
      <c r="AL39" s="206">
        <v>0</v>
      </c>
      <c r="AM39" s="204">
        <v>0</v>
      </c>
      <c r="AN39" s="204">
        <v>0</v>
      </c>
      <c r="AO39" s="188">
        <f t="shared" ref="AO39:AO107" si="87">AM39-AN39</f>
        <v>0</v>
      </c>
      <c r="AP39" s="206">
        <v>0</v>
      </c>
      <c r="AQ39" s="204">
        <v>0</v>
      </c>
      <c r="AR39" s="204">
        <v>0</v>
      </c>
      <c r="AS39" s="188">
        <f t="shared" ref="AS39:AS107" si="88">AQ39-AR39</f>
        <v>0</v>
      </c>
      <c r="AT39" s="206">
        <v>0</v>
      </c>
      <c r="AU39" s="204">
        <v>0</v>
      </c>
      <c r="AV39" s="204">
        <v>0</v>
      </c>
      <c r="AW39" s="188">
        <f t="shared" ref="AW39:AW107" si="89">AU39-AV39</f>
        <v>0</v>
      </c>
      <c r="AX39" s="190">
        <f t="shared" ref="AX39:BA54" si="90">SUM(AT39,AP39,AL39,AH39,AD39,Z39,V39,R39,N39,J39,F39,B39)</f>
        <v>0</v>
      </c>
      <c r="AY39" s="191">
        <f t="shared" si="90"/>
        <v>0</v>
      </c>
      <c r="AZ39" s="191">
        <f t="shared" si="90"/>
        <v>0</v>
      </c>
      <c r="BA39" s="192">
        <f t="shared" si="90"/>
        <v>0</v>
      </c>
    </row>
    <row r="40" spans="1:53" s="172" customFormat="1" ht="11.25" x14ac:dyDescent="0.25">
      <c r="A40" s="205" t="s">
        <v>158</v>
      </c>
      <c r="B40" s="206">
        <v>0</v>
      </c>
      <c r="C40" s="204">
        <v>0</v>
      </c>
      <c r="D40" s="204">
        <v>0</v>
      </c>
      <c r="E40" s="188">
        <f t="shared" si="78"/>
        <v>0</v>
      </c>
      <c r="F40" s="206">
        <v>0</v>
      </c>
      <c r="G40" s="204">
        <v>0</v>
      </c>
      <c r="H40" s="204">
        <v>0</v>
      </c>
      <c r="I40" s="188">
        <f t="shared" si="79"/>
        <v>0</v>
      </c>
      <c r="J40" s="206">
        <v>0</v>
      </c>
      <c r="K40" s="204">
        <v>0</v>
      </c>
      <c r="L40" s="204">
        <v>0</v>
      </c>
      <c r="M40" s="188">
        <f t="shared" si="80"/>
        <v>0</v>
      </c>
      <c r="N40" s="206">
        <v>0</v>
      </c>
      <c r="O40" s="204">
        <v>0</v>
      </c>
      <c r="P40" s="204">
        <v>0</v>
      </c>
      <c r="Q40" s="188">
        <f t="shared" si="81"/>
        <v>0</v>
      </c>
      <c r="R40" s="206">
        <v>0</v>
      </c>
      <c r="S40" s="204">
        <v>0</v>
      </c>
      <c r="T40" s="204">
        <v>0</v>
      </c>
      <c r="U40" s="188">
        <f t="shared" si="82"/>
        <v>0</v>
      </c>
      <c r="V40" s="206">
        <v>0</v>
      </c>
      <c r="W40" s="204">
        <v>0</v>
      </c>
      <c r="X40" s="204">
        <v>0</v>
      </c>
      <c r="Y40" s="188">
        <f t="shared" si="83"/>
        <v>0</v>
      </c>
      <c r="Z40" s="206">
        <v>0</v>
      </c>
      <c r="AA40" s="204">
        <v>0</v>
      </c>
      <c r="AB40" s="204">
        <v>0</v>
      </c>
      <c r="AC40" s="188">
        <f t="shared" si="84"/>
        <v>0</v>
      </c>
      <c r="AD40" s="206">
        <v>0</v>
      </c>
      <c r="AE40" s="204">
        <v>0</v>
      </c>
      <c r="AF40" s="204">
        <v>0</v>
      </c>
      <c r="AG40" s="188">
        <f t="shared" si="85"/>
        <v>0</v>
      </c>
      <c r="AH40" s="206">
        <v>0</v>
      </c>
      <c r="AI40" s="204">
        <v>0</v>
      </c>
      <c r="AJ40" s="204">
        <v>0</v>
      </c>
      <c r="AK40" s="188">
        <f t="shared" si="86"/>
        <v>0</v>
      </c>
      <c r="AL40" s="206">
        <v>0</v>
      </c>
      <c r="AM40" s="204">
        <v>0</v>
      </c>
      <c r="AN40" s="204">
        <v>0</v>
      </c>
      <c r="AO40" s="188">
        <f t="shared" si="87"/>
        <v>0</v>
      </c>
      <c r="AP40" s="206">
        <v>0</v>
      </c>
      <c r="AQ40" s="204">
        <v>0</v>
      </c>
      <c r="AR40" s="204">
        <v>0</v>
      </c>
      <c r="AS40" s="188">
        <f t="shared" si="88"/>
        <v>0</v>
      </c>
      <c r="AT40" s="206">
        <v>0</v>
      </c>
      <c r="AU40" s="204">
        <v>0</v>
      </c>
      <c r="AV40" s="204">
        <v>0</v>
      </c>
      <c r="AW40" s="188">
        <f t="shared" si="89"/>
        <v>0</v>
      </c>
      <c r="AX40" s="190">
        <f t="shared" si="90"/>
        <v>0</v>
      </c>
      <c r="AY40" s="191">
        <f t="shared" si="90"/>
        <v>0</v>
      </c>
      <c r="AZ40" s="191">
        <f t="shared" si="90"/>
        <v>0</v>
      </c>
      <c r="BA40" s="192">
        <f t="shared" si="90"/>
        <v>0</v>
      </c>
    </row>
    <row r="41" spans="1:53" s="172" customFormat="1" ht="11.25" x14ac:dyDescent="0.25">
      <c r="A41" s="205" t="s">
        <v>159</v>
      </c>
      <c r="B41" s="206">
        <v>0</v>
      </c>
      <c r="C41" s="204">
        <v>0</v>
      </c>
      <c r="D41" s="204">
        <v>0</v>
      </c>
      <c r="E41" s="188">
        <f t="shared" si="78"/>
        <v>0</v>
      </c>
      <c r="F41" s="206">
        <v>0</v>
      </c>
      <c r="G41" s="204">
        <v>0</v>
      </c>
      <c r="H41" s="204">
        <v>0</v>
      </c>
      <c r="I41" s="188">
        <f t="shared" si="79"/>
        <v>0</v>
      </c>
      <c r="J41" s="206">
        <v>0</v>
      </c>
      <c r="K41" s="204">
        <v>0</v>
      </c>
      <c r="L41" s="204">
        <v>0</v>
      </c>
      <c r="M41" s="188">
        <f t="shared" si="80"/>
        <v>0</v>
      </c>
      <c r="N41" s="206">
        <v>0</v>
      </c>
      <c r="O41" s="204">
        <v>0</v>
      </c>
      <c r="P41" s="204">
        <v>0</v>
      </c>
      <c r="Q41" s="188">
        <f t="shared" si="81"/>
        <v>0</v>
      </c>
      <c r="R41" s="206">
        <v>0</v>
      </c>
      <c r="S41" s="204">
        <v>0</v>
      </c>
      <c r="T41" s="204">
        <v>0</v>
      </c>
      <c r="U41" s="188">
        <f t="shared" si="82"/>
        <v>0</v>
      </c>
      <c r="V41" s="206">
        <v>0</v>
      </c>
      <c r="W41" s="204">
        <v>0</v>
      </c>
      <c r="X41" s="204">
        <v>0</v>
      </c>
      <c r="Y41" s="188">
        <f t="shared" si="83"/>
        <v>0</v>
      </c>
      <c r="Z41" s="206">
        <v>0</v>
      </c>
      <c r="AA41" s="204">
        <v>0</v>
      </c>
      <c r="AB41" s="204">
        <v>0</v>
      </c>
      <c r="AC41" s="188">
        <f t="shared" si="84"/>
        <v>0</v>
      </c>
      <c r="AD41" s="206">
        <v>0</v>
      </c>
      <c r="AE41" s="204">
        <v>0</v>
      </c>
      <c r="AF41" s="204">
        <v>0</v>
      </c>
      <c r="AG41" s="188">
        <f t="shared" si="85"/>
        <v>0</v>
      </c>
      <c r="AH41" s="206">
        <v>0</v>
      </c>
      <c r="AI41" s="204">
        <v>0</v>
      </c>
      <c r="AJ41" s="204">
        <v>0</v>
      </c>
      <c r="AK41" s="188">
        <f t="shared" si="86"/>
        <v>0</v>
      </c>
      <c r="AL41" s="206">
        <v>0</v>
      </c>
      <c r="AM41" s="204">
        <v>0</v>
      </c>
      <c r="AN41" s="204">
        <v>0</v>
      </c>
      <c r="AO41" s="188">
        <f t="shared" si="87"/>
        <v>0</v>
      </c>
      <c r="AP41" s="206">
        <v>0</v>
      </c>
      <c r="AQ41" s="204">
        <v>0</v>
      </c>
      <c r="AR41" s="204">
        <v>0</v>
      </c>
      <c r="AS41" s="188">
        <f t="shared" si="88"/>
        <v>0</v>
      </c>
      <c r="AT41" s="206">
        <v>0</v>
      </c>
      <c r="AU41" s="204">
        <v>0</v>
      </c>
      <c r="AV41" s="204">
        <v>0</v>
      </c>
      <c r="AW41" s="188">
        <f t="shared" si="89"/>
        <v>0</v>
      </c>
      <c r="AX41" s="190">
        <f t="shared" si="90"/>
        <v>0</v>
      </c>
      <c r="AY41" s="191">
        <f t="shared" si="90"/>
        <v>0</v>
      </c>
      <c r="AZ41" s="191">
        <f t="shared" si="90"/>
        <v>0</v>
      </c>
      <c r="BA41" s="192">
        <f t="shared" si="90"/>
        <v>0</v>
      </c>
    </row>
    <row r="42" spans="1:53" s="172" customFormat="1" ht="11.25" x14ac:dyDescent="0.25">
      <c r="A42" s="205" t="s">
        <v>160</v>
      </c>
      <c r="B42" s="206">
        <v>0</v>
      </c>
      <c r="C42" s="204">
        <v>0</v>
      </c>
      <c r="D42" s="204">
        <v>0</v>
      </c>
      <c r="E42" s="188">
        <f t="shared" si="78"/>
        <v>0</v>
      </c>
      <c r="F42" s="206">
        <v>0</v>
      </c>
      <c r="G42" s="204">
        <v>0</v>
      </c>
      <c r="H42" s="204">
        <v>0</v>
      </c>
      <c r="I42" s="188">
        <f t="shared" si="79"/>
        <v>0</v>
      </c>
      <c r="J42" s="206">
        <v>0</v>
      </c>
      <c r="K42" s="204">
        <v>0</v>
      </c>
      <c r="L42" s="204">
        <v>0</v>
      </c>
      <c r="M42" s="188">
        <f t="shared" si="80"/>
        <v>0</v>
      </c>
      <c r="N42" s="206">
        <v>0</v>
      </c>
      <c r="O42" s="204">
        <v>0</v>
      </c>
      <c r="P42" s="204">
        <v>0</v>
      </c>
      <c r="Q42" s="188">
        <f t="shared" si="81"/>
        <v>0</v>
      </c>
      <c r="R42" s="206">
        <v>0</v>
      </c>
      <c r="S42" s="204">
        <v>0</v>
      </c>
      <c r="T42" s="204">
        <v>0</v>
      </c>
      <c r="U42" s="188">
        <f t="shared" si="82"/>
        <v>0</v>
      </c>
      <c r="V42" s="206">
        <v>0</v>
      </c>
      <c r="W42" s="204">
        <v>0</v>
      </c>
      <c r="X42" s="204">
        <v>0</v>
      </c>
      <c r="Y42" s="188">
        <f t="shared" si="83"/>
        <v>0</v>
      </c>
      <c r="Z42" s="206">
        <v>0</v>
      </c>
      <c r="AA42" s="204">
        <v>0</v>
      </c>
      <c r="AB42" s="204">
        <v>0</v>
      </c>
      <c r="AC42" s="188">
        <f t="shared" si="84"/>
        <v>0</v>
      </c>
      <c r="AD42" s="206">
        <v>0</v>
      </c>
      <c r="AE42" s="204">
        <v>0</v>
      </c>
      <c r="AF42" s="204">
        <v>0</v>
      </c>
      <c r="AG42" s="188">
        <f t="shared" si="85"/>
        <v>0</v>
      </c>
      <c r="AH42" s="206">
        <v>0</v>
      </c>
      <c r="AI42" s="204">
        <v>0</v>
      </c>
      <c r="AJ42" s="204">
        <v>0</v>
      </c>
      <c r="AK42" s="188">
        <f t="shared" si="86"/>
        <v>0</v>
      </c>
      <c r="AL42" s="206">
        <v>0</v>
      </c>
      <c r="AM42" s="204">
        <v>0</v>
      </c>
      <c r="AN42" s="204">
        <v>0</v>
      </c>
      <c r="AO42" s="188">
        <f t="shared" si="87"/>
        <v>0</v>
      </c>
      <c r="AP42" s="206">
        <v>0</v>
      </c>
      <c r="AQ42" s="204">
        <v>0</v>
      </c>
      <c r="AR42" s="204">
        <v>0</v>
      </c>
      <c r="AS42" s="188">
        <f t="shared" si="88"/>
        <v>0</v>
      </c>
      <c r="AT42" s="206">
        <v>0</v>
      </c>
      <c r="AU42" s="204">
        <v>0</v>
      </c>
      <c r="AV42" s="204">
        <v>0</v>
      </c>
      <c r="AW42" s="188">
        <f t="shared" si="89"/>
        <v>0</v>
      </c>
      <c r="AX42" s="190">
        <f t="shared" si="90"/>
        <v>0</v>
      </c>
      <c r="AY42" s="191">
        <f t="shared" si="90"/>
        <v>0</v>
      </c>
      <c r="AZ42" s="191">
        <f t="shared" si="90"/>
        <v>0</v>
      </c>
      <c r="BA42" s="192">
        <f t="shared" si="90"/>
        <v>0</v>
      </c>
    </row>
    <row r="43" spans="1:53" s="172" customFormat="1" ht="11.25" x14ac:dyDescent="0.25">
      <c r="A43" s="207" t="s">
        <v>161</v>
      </c>
      <c r="B43" s="206">
        <v>0</v>
      </c>
      <c r="C43" s="204">
        <v>0</v>
      </c>
      <c r="D43" s="204">
        <v>0</v>
      </c>
      <c r="E43" s="188">
        <f t="shared" si="78"/>
        <v>0</v>
      </c>
      <c r="F43" s="206">
        <v>0</v>
      </c>
      <c r="G43" s="204">
        <v>0</v>
      </c>
      <c r="H43" s="204">
        <v>0</v>
      </c>
      <c r="I43" s="188">
        <f t="shared" si="79"/>
        <v>0</v>
      </c>
      <c r="J43" s="206">
        <v>0</v>
      </c>
      <c r="K43" s="204">
        <v>0</v>
      </c>
      <c r="L43" s="204">
        <v>0</v>
      </c>
      <c r="M43" s="188">
        <f t="shared" si="80"/>
        <v>0</v>
      </c>
      <c r="N43" s="206">
        <v>0</v>
      </c>
      <c r="O43" s="204">
        <v>0</v>
      </c>
      <c r="P43" s="204">
        <v>0</v>
      </c>
      <c r="Q43" s="188">
        <f t="shared" si="81"/>
        <v>0</v>
      </c>
      <c r="R43" s="206">
        <v>0</v>
      </c>
      <c r="S43" s="204">
        <v>0</v>
      </c>
      <c r="T43" s="204"/>
      <c r="U43" s="188" t="s">
        <v>142</v>
      </c>
      <c r="V43" s="206"/>
      <c r="W43" s="204"/>
      <c r="X43" s="204"/>
      <c r="Y43" s="188" t="s">
        <v>142</v>
      </c>
      <c r="Z43" s="206"/>
      <c r="AA43" s="204"/>
      <c r="AB43" s="204"/>
      <c r="AC43" s="188" t="s">
        <v>142</v>
      </c>
      <c r="AD43" s="206"/>
      <c r="AE43" s="204"/>
      <c r="AF43" s="204"/>
      <c r="AG43" s="188" t="s">
        <v>142</v>
      </c>
      <c r="AH43" s="206"/>
      <c r="AI43" s="204"/>
      <c r="AJ43" s="204"/>
      <c r="AK43" s="188" t="s">
        <v>142</v>
      </c>
      <c r="AL43" s="206"/>
      <c r="AM43" s="204"/>
      <c r="AN43" s="204"/>
      <c r="AO43" s="188" t="s">
        <v>142</v>
      </c>
      <c r="AP43" s="206"/>
      <c r="AQ43" s="204"/>
      <c r="AR43" s="204"/>
      <c r="AS43" s="188" t="s">
        <v>142</v>
      </c>
      <c r="AT43" s="206"/>
      <c r="AU43" s="204"/>
      <c r="AV43" s="204"/>
      <c r="AW43" s="188" t="s">
        <v>142</v>
      </c>
      <c r="AX43" s="190"/>
      <c r="AY43" s="191"/>
      <c r="AZ43" s="191"/>
      <c r="BA43" s="192"/>
    </row>
    <row r="44" spans="1:53" s="172" customFormat="1" ht="11.25" x14ac:dyDescent="0.25">
      <c r="A44" s="205" t="s">
        <v>162</v>
      </c>
      <c r="B44" s="206">
        <v>0</v>
      </c>
      <c r="C44" s="204">
        <v>0</v>
      </c>
      <c r="D44" s="204">
        <v>0</v>
      </c>
      <c r="E44" s="188">
        <f t="shared" si="78"/>
        <v>0</v>
      </c>
      <c r="F44" s="206">
        <v>0</v>
      </c>
      <c r="G44" s="204">
        <v>0</v>
      </c>
      <c r="H44" s="204">
        <v>0</v>
      </c>
      <c r="I44" s="188">
        <f t="shared" si="79"/>
        <v>0</v>
      </c>
      <c r="J44" s="206">
        <v>0</v>
      </c>
      <c r="K44" s="204">
        <v>0</v>
      </c>
      <c r="L44" s="204">
        <v>0</v>
      </c>
      <c r="M44" s="188">
        <f t="shared" si="80"/>
        <v>0</v>
      </c>
      <c r="N44" s="206">
        <v>0</v>
      </c>
      <c r="O44" s="204">
        <v>0</v>
      </c>
      <c r="P44" s="204">
        <v>0</v>
      </c>
      <c r="Q44" s="188">
        <f t="shared" si="81"/>
        <v>0</v>
      </c>
      <c r="R44" s="206">
        <v>0</v>
      </c>
      <c r="S44" s="204">
        <v>0</v>
      </c>
      <c r="T44" s="204">
        <v>0</v>
      </c>
      <c r="U44" s="188">
        <f t="shared" si="82"/>
        <v>0</v>
      </c>
      <c r="V44" s="206">
        <v>0</v>
      </c>
      <c r="W44" s="204">
        <v>0</v>
      </c>
      <c r="X44" s="204">
        <v>0</v>
      </c>
      <c r="Y44" s="188">
        <f t="shared" si="83"/>
        <v>0</v>
      </c>
      <c r="Z44" s="206">
        <v>0</v>
      </c>
      <c r="AA44" s="204">
        <v>0</v>
      </c>
      <c r="AB44" s="204">
        <v>0</v>
      </c>
      <c r="AC44" s="188">
        <f t="shared" si="84"/>
        <v>0</v>
      </c>
      <c r="AD44" s="206">
        <v>0</v>
      </c>
      <c r="AE44" s="204">
        <v>0</v>
      </c>
      <c r="AF44" s="204">
        <v>0</v>
      </c>
      <c r="AG44" s="188">
        <f t="shared" si="85"/>
        <v>0</v>
      </c>
      <c r="AH44" s="206">
        <v>0</v>
      </c>
      <c r="AI44" s="204">
        <v>0</v>
      </c>
      <c r="AJ44" s="204">
        <v>0</v>
      </c>
      <c r="AK44" s="188">
        <f t="shared" si="86"/>
        <v>0</v>
      </c>
      <c r="AL44" s="206">
        <v>0</v>
      </c>
      <c r="AM44" s="204">
        <v>0</v>
      </c>
      <c r="AN44" s="204">
        <v>0</v>
      </c>
      <c r="AO44" s="188">
        <f t="shared" si="87"/>
        <v>0</v>
      </c>
      <c r="AP44" s="206">
        <v>0</v>
      </c>
      <c r="AQ44" s="204">
        <v>0</v>
      </c>
      <c r="AR44" s="204">
        <v>0</v>
      </c>
      <c r="AS44" s="188">
        <f t="shared" si="88"/>
        <v>0</v>
      </c>
      <c r="AT44" s="206">
        <v>0</v>
      </c>
      <c r="AU44" s="204">
        <v>0</v>
      </c>
      <c r="AV44" s="204">
        <v>0</v>
      </c>
      <c r="AW44" s="188">
        <f t="shared" si="89"/>
        <v>0</v>
      </c>
      <c r="AX44" s="190">
        <f>SUM(AT44,AP44,AL44,AH44,AD44,Z44,V44,R44,N44,J44,F44,B44)</f>
        <v>0</v>
      </c>
      <c r="AY44" s="191">
        <f>SUM(AU44,AQ44,AM44,AI44,AE44,AA44,W44,S44,O44,K44,G44,C44)</f>
        <v>0</v>
      </c>
      <c r="AZ44" s="191">
        <f>SUM(AV44,AR44,AN44,AJ44,AF44,AB44,X44,T44,P44,L44,H44,D44)</f>
        <v>0</v>
      </c>
      <c r="BA44" s="192">
        <f t="shared" ref="BA44" si="91">SUM(AW44,AS44,AO44,AK44,AG44,AC44,Y44,U44,Q44,M44,I44,E44)</f>
        <v>0</v>
      </c>
    </row>
    <row r="45" spans="1:53" s="172" customFormat="1" ht="11.25" x14ac:dyDescent="0.25">
      <c r="A45" s="200" t="s">
        <v>163</v>
      </c>
      <c r="B45" s="206"/>
      <c r="C45" s="204"/>
      <c r="D45" s="204"/>
      <c r="E45" s="188" t="s">
        <v>142</v>
      </c>
      <c r="F45" s="206"/>
      <c r="G45" s="204"/>
      <c r="H45" s="204"/>
      <c r="I45" s="188" t="s">
        <v>142</v>
      </c>
      <c r="J45" s="206"/>
      <c r="K45" s="204"/>
      <c r="L45" s="204"/>
      <c r="M45" s="188" t="s">
        <v>142</v>
      </c>
      <c r="N45" s="206"/>
      <c r="O45" s="204"/>
      <c r="P45" s="204"/>
      <c r="Q45" s="188" t="s">
        <v>142</v>
      </c>
      <c r="R45" s="206"/>
      <c r="S45" s="204"/>
      <c r="T45" s="204"/>
      <c r="U45" s="188" t="s">
        <v>142</v>
      </c>
      <c r="V45" s="206"/>
      <c r="W45" s="204"/>
      <c r="X45" s="204"/>
      <c r="Y45" s="188" t="s">
        <v>142</v>
      </c>
      <c r="Z45" s="206"/>
      <c r="AA45" s="204"/>
      <c r="AB45" s="204"/>
      <c r="AC45" s="188" t="s">
        <v>142</v>
      </c>
      <c r="AD45" s="206"/>
      <c r="AE45" s="204"/>
      <c r="AF45" s="204"/>
      <c r="AG45" s="188" t="s">
        <v>142</v>
      </c>
      <c r="AH45" s="206"/>
      <c r="AI45" s="204"/>
      <c r="AJ45" s="204"/>
      <c r="AK45" s="188" t="s">
        <v>142</v>
      </c>
      <c r="AL45" s="206"/>
      <c r="AM45" s="204"/>
      <c r="AN45" s="204"/>
      <c r="AO45" s="188" t="s">
        <v>142</v>
      </c>
      <c r="AP45" s="206"/>
      <c r="AQ45" s="204"/>
      <c r="AR45" s="204"/>
      <c r="AS45" s="188" t="s">
        <v>142</v>
      </c>
      <c r="AT45" s="206"/>
      <c r="AU45" s="204"/>
      <c r="AV45" s="204"/>
      <c r="AW45" s="188" t="s">
        <v>142</v>
      </c>
      <c r="AX45" s="190"/>
      <c r="AY45" s="191"/>
      <c r="AZ45" s="191"/>
      <c r="BA45" s="192"/>
    </row>
    <row r="46" spans="1:53" s="172" customFormat="1" ht="11.25" x14ac:dyDescent="0.25">
      <c r="A46" s="205" t="s">
        <v>164</v>
      </c>
      <c r="B46" s="206">
        <v>0</v>
      </c>
      <c r="C46" s="204">
        <v>0</v>
      </c>
      <c r="D46" s="204">
        <v>0</v>
      </c>
      <c r="E46" s="188">
        <f t="shared" si="78"/>
        <v>0</v>
      </c>
      <c r="F46" s="206">
        <v>0</v>
      </c>
      <c r="G46" s="204">
        <v>0</v>
      </c>
      <c r="H46" s="204">
        <v>0</v>
      </c>
      <c r="I46" s="188">
        <f t="shared" si="79"/>
        <v>0</v>
      </c>
      <c r="J46" s="206">
        <v>0</v>
      </c>
      <c r="K46" s="204">
        <v>0</v>
      </c>
      <c r="L46" s="204">
        <v>0</v>
      </c>
      <c r="M46" s="188">
        <f t="shared" si="80"/>
        <v>0</v>
      </c>
      <c r="N46" s="206">
        <v>0</v>
      </c>
      <c r="O46" s="204">
        <v>0</v>
      </c>
      <c r="P46" s="204">
        <v>0</v>
      </c>
      <c r="Q46" s="188">
        <f t="shared" si="81"/>
        <v>0</v>
      </c>
      <c r="R46" s="206">
        <v>0</v>
      </c>
      <c r="S46" s="204">
        <v>0</v>
      </c>
      <c r="T46" s="204">
        <v>0</v>
      </c>
      <c r="U46" s="188">
        <f t="shared" si="82"/>
        <v>0</v>
      </c>
      <c r="V46" s="206">
        <v>0</v>
      </c>
      <c r="W46" s="204">
        <v>0</v>
      </c>
      <c r="X46" s="204">
        <v>0</v>
      </c>
      <c r="Y46" s="188">
        <f t="shared" si="83"/>
        <v>0</v>
      </c>
      <c r="Z46" s="206">
        <v>0</v>
      </c>
      <c r="AA46" s="204">
        <v>0</v>
      </c>
      <c r="AB46" s="204">
        <v>0</v>
      </c>
      <c r="AC46" s="188">
        <f t="shared" si="84"/>
        <v>0</v>
      </c>
      <c r="AD46" s="206">
        <v>0</v>
      </c>
      <c r="AE46" s="204">
        <v>0</v>
      </c>
      <c r="AF46" s="204">
        <v>0</v>
      </c>
      <c r="AG46" s="188">
        <f t="shared" si="85"/>
        <v>0</v>
      </c>
      <c r="AH46" s="206">
        <v>0</v>
      </c>
      <c r="AI46" s="204">
        <v>0</v>
      </c>
      <c r="AJ46" s="204">
        <v>0</v>
      </c>
      <c r="AK46" s="188">
        <f t="shared" si="86"/>
        <v>0</v>
      </c>
      <c r="AL46" s="206">
        <v>0</v>
      </c>
      <c r="AM46" s="204">
        <v>0</v>
      </c>
      <c r="AN46" s="204">
        <v>0</v>
      </c>
      <c r="AO46" s="188">
        <f t="shared" si="87"/>
        <v>0</v>
      </c>
      <c r="AP46" s="206">
        <v>0</v>
      </c>
      <c r="AQ46" s="204">
        <v>0</v>
      </c>
      <c r="AR46" s="204">
        <v>0</v>
      </c>
      <c r="AS46" s="188">
        <f t="shared" si="88"/>
        <v>0</v>
      </c>
      <c r="AT46" s="206">
        <v>0</v>
      </c>
      <c r="AU46" s="204">
        <v>0</v>
      </c>
      <c r="AV46" s="204">
        <v>0</v>
      </c>
      <c r="AW46" s="188">
        <f t="shared" si="89"/>
        <v>0</v>
      </c>
      <c r="AX46" s="190">
        <f t="shared" ref="AX46:BA51" si="92">SUM(AT46,AP46,AL46,AH46,AD46,Z46,V46,R46,N46,J46,F46,B46)</f>
        <v>0</v>
      </c>
      <c r="AY46" s="191">
        <f t="shared" si="92"/>
        <v>0</v>
      </c>
      <c r="AZ46" s="191">
        <f t="shared" si="92"/>
        <v>0</v>
      </c>
      <c r="BA46" s="192">
        <f t="shared" si="92"/>
        <v>0</v>
      </c>
    </row>
    <row r="47" spans="1:53" s="172" customFormat="1" ht="11.25" x14ac:dyDescent="0.25">
      <c r="A47" s="205" t="s">
        <v>164</v>
      </c>
      <c r="B47" s="206">
        <v>0</v>
      </c>
      <c r="C47" s="204">
        <v>0</v>
      </c>
      <c r="D47" s="204">
        <v>0</v>
      </c>
      <c r="E47" s="188">
        <f t="shared" si="78"/>
        <v>0</v>
      </c>
      <c r="F47" s="206">
        <v>0</v>
      </c>
      <c r="G47" s="204">
        <v>0</v>
      </c>
      <c r="H47" s="204">
        <v>0</v>
      </c>
      <c r="I47" s="188">
        <f t="shared" si="79"/>
        <v>0</v>
      </c>
      <c r="J47" s="206">
        <v>0</v>
      </c>
      <c r="K47" s="204">
        <v>0</v>
      </c>
      <c r="L47" s="204">
        <v>0</v>
      </c>
      <c r="M47" s="188">
        <f t="shared" si="80"/>
        <v>0</v>
      </c>
      <c r="N47" s="206">
        <v>0</v>
      </c>
      <c r="O47" s="204">
        <v>0</v>
      </c>
      <c r="P47" s="204">
        <v>0</v>
      </c>
      <c r="Q47" s="188">
        <f t="shared" si="81"/>
        <v>0</v>
      </c>
      <c r="R47" s="206">
        <v>0</v>
      </c>
      <c r="S47" s="204">
        <v>0</v>
      </c>
      <c r="T47" s="204">
        <v>0</v>
      </c>
      <c r="U47" s="188">
        <f t="shared" si="82"/>
        <v>0</v>
      </c>
      <c r="V47" s="206">
        <v>0</v>
      </c>
      <c r="W47" s="204">
        <v>0</v>
      </c>
      <c r="X47" s="204">
        <v>0</v>
      </c>
      <c r="Y47" s="188">
        <f t="shared" si="83"/>
        <v>0</v>
      </c>
      <c r="Z47" s="206">
        <v>0</v>
      </c>
      <c r="AA47" s="204">
        <v>0</v>
      </c>
      <c r="AB47" s="204">
        <v>0</v>
      </c>
      <c r="AC47" s="188">
        <f t="shared" si="84"/>
        <v>0</v>
      </c>
      <c r="AD47" s="206">
        <v>0</v>
      </c>
      <c r="AE47" s="204">
        <v>0</v>
      </c>
      <c r="AF47" s="204">
        <v>0</v>
      </c>
      <c r="AG47" s="188">
        <f t="shared" si="85"/>
        <v>0</v>
      </c>
      <c r="AH47" s="206">
        <v>0</v>
      </c>
      <c r="AI47" s="204">
        <v>0</v>
      </c>
      <c r="AJ47" s="204">
        <v>0</v>
      </c>
      <c r="AK47" s="188">
        <f t="shared" si="86"/>
        <v>0</v>
      </c>
      <c r="AL47" s="206">
        <v>0</v>
      </c>
      <c r="AM47" s="204">
        <v>0</v>
      </c>
      <c r="AN47" s="204">
        <v>0</v>
      </c>
      <c r="AO47" s="188">
        <f t="shared" si="87"/>
        <v>0</v>
      </c>
      <c r="AP47" s="206">
        <v>0</v>
      </c>
      <c r="AQ47" s="204">
        <v>0</v>
      </c>
      <c r="AR47" s="204">
        <v>0</v>
      </c>
      <c r="AS47" s="188">
        <f t="shared" si="88"/>
        <v>0</v>
      </c>
      <c r="AT47" s="206">
        <v>0</v>
      </c>
      <c r="AU47" s="204">
        <v>0</v>
      </c>
      <c r="AV47" s="204">
        <v>0</v>
      </c>
      <c r="AW47" s="188">
        <f t="shared" si="89"/>
        <v>0</v>
      </c>
      <c r="AX47" s="190">
        <f t="shared" si="92"/>
        <v>0</v>
      </c>
      <c r="AY47" s="191">
        <f t="shared" si="92"/>
        <v>0</v>
      </c>
      <c r="AZ47" s="191">
        <f t="shared" si="92"/>
        <v>0</v>
      </c>
      <c r="BA47" s="192">
        <f t="shared" si="90"/>
        <v>0</v>
      </c>
    </row>
    <row r="48" spans="1:53" s="172" customFormat="1" ht="11.25" x14ac:dyDescent="0.25">
      <c r="A48" s="205" t="s">
        <v>165</v>
      </c>
      <c r="B48" s="206">
        <v>0</v>
      </c>
      <c r="C48" s="204">
        <v>0</v>
      </c>
      <c r="D48" s="204">
        <v>0</v>
      </c>
      <c r="E48" s="188">
        <f t="shared" si="78"/>
        <v>0</v>
      </c>
      <c r="F48" s="206">
        <v>0</v>
      </c>
      <c r="G48" s="204">
        <v>0</v>
      </c>
      <c r="H48" s="204">
        <v>0</v>
      </c>
      <c r="I48" s="188">
        <f t="shared" si="79"/>
        <v>0</v>
      </c>
      <c r="J48" s="206">
        <v>0</v>
      </c>
      <c r="K48" s="204">
        <v>0</v>
      </c>
      <c r="L48" s="204">
        <v>0</v>
      </c>
      <c r="M48" s="188">
        <f t="shared" si="80"/>
        <v>0</v>
      </c>
      <c r="N48" s="206">
        <v>0</v>
      </c>
      <c r="O48" s="204">
        <v>0</v>
      </c>
      <c r="P48" s="204">
        <v>0</v>
      </c>
      <c r="Q48" s="188">
        <f t="shared" si="81"/>
        <v>0</v>
      </c>
      <c r="R48" s="206">
        <v>0</v>
      </c>
      <c r="S48" s="204">
        <v>0</v>
      </c>
      <c r="T48" s="204">
        <v>0</v>
      </c>
      <c r="U48" s="188">
        <f t="shared" si="82"/>
        <v>0</v>
      </c>
      <c r="V48" s="206">
        <v>0</v>
      </c>
      <c r="W48" s="204">
        <v>0</v>
      </c>
      <c r="X48" s="204">
        <v>0</v>
      </c>
      <c r="Y48" s="188">
        <f t="shared" si="83"/>
        <v>0</v>
      </c>
      <c r="Z48" s="206">
        <v>0</v>
      </c>
      <c r="AA48" s="204">
        <v>0</v>
      </c>
      <c r="AB48" s="204">
        <v>0</v>
      </c>
      <c r="AC48" s="188">
        <f t="shared" si="84"/>
        <v>0</v>
      </c>
      <c r="AD48" s="206">
        <v>0</v>
      </c>
      <c r="AE48" s="204">
        <v>0</v>
      </c>
      <c r="AF48" s="204">
        <v>0</v>
      </c>
      <c r="AG48" s="188">
        <f t="shared" si="85"/>
        <v>0</v>
      </c>
      <c r="AH48" s="206">
        <v>0</v>
      </c>
      <c r="AI48" s="204">
        <v>0</v>
      </c>
      <c r="AJ48" s="204">
        <v>0</v>
      </c>
      <c r="AK48" s="188">
        <f t="shared" si="86"/>
        <v>0</v>
      </c>
      <c r="AL48" s="206">
        <v>0</v>
      </c>
      <c r="AM48" s="204">
        <v>0</v>
      </c>
      <c r="AN48" s="204">
        <v>0</v>
      </c>
      <c r="AO48" s="188">
        <f t="shared" si="87"/>
        <v>0</v>
      </c>
      <c r="AP48" s="206">
        <v>0</v>
      </c>
      <c r="AQ48" s="204">
        <v>0</v>
      </c>
      <c r="AR48" s="204">
        <v>0</v>
      </c>
      <c r="AS48" s="188">
        <f t="shared" si="88"/>
        <v>0</v>
      </c>
      <c r="AT48" s="206">
        <v>0</v>
      </c>
      <c r="AU48" s="204">
        <v>0</v>
      </c>
      <c r="AV48" s="204">
        <v>0</v>
      </c>
      <c r="AW48" s="188">
        <f t="shared" si="89"/>
        <v>0</v>
      </c>
      <c r="AX48" s="190">
        <f t="shared" si="92"/>
        <v>0</v>
      </c>
      <c r="AY48" s="191">
        <f t="shared" si="92"/>
        <v>0</v>
      </c>
      <c r="AZ48" s="191">
        <f t="shared" si="92"/>
        <v>0</v>
      </c>
      <c r="BA48" s="192">
        <f t="shared" si="90"/>
        <v>0</v>
      </c>
    </row>
    <row r="49" spans="1:53" s="172" customFormat="1" ht="11.25" x14ac:dyDescent="0.25">
      <c r="A49" s="205" t="s">
        <v>166</v>
      </c>
      <c r="B49" s="206">
        <v>0</v>
      </c>
      <c r="C49" s="204">
        <v>0</v>
      </c>
      <c r="D49" s="204">
        <v>0</v>
      </c>
      <c r="E49" s="188">
        <f t="shared" si="78"/>
        <v>0</v>
      </c>
      <c r="F49" s="206">
        <v>0</v>
      </c>
      <c r="G49" s="204">
        <v>0</v>
      </c>
      <c r="H49" s="204">
        <v>0</v>
      </c>
      <c r="I49" s="188">
        <f t="shared" si="79"/>
        <v>0</v>
      </c>
      <c r="J49" s="206">
        <v>0</v>
      </c>
      <c r="K49" s="204">
        <v>0</v>
      </c>
      <c r="L49" s="204">
        <v>0</v>
      </c>
      <c r="M49" s="188">
        <f t="shared" si="80"/>
        <v>0</v>
      </c>
      <c r="N49" s="206">
        <v>0</v>
      </c>
      <c r="O49" s="204">
        <v>0</v>
      </c>
      <c r="P49" s="204">
        <v>0</v>
      </c>
      <c r="Q49" s="188">
        <f t="shared" si="81"/>
        <v>0</v>
      </c>
      <c r="R49" s="206">
        <v>0</v>
      </c>
      <c r="S49" s="204">
        <v>0</v>
      </c>
      <c r="T49" s="204">
        <v>0</v>
      </c>
      <c r="U49" s="188">
        <f t="shared" si="82"/>
        <v>0</v>
      </c>
      <c r="V49" s="206">
        <v>0</v>
      </c>
      <c r="W49" s="204">
        <v>0</v>
      </c>
      <c r="X49" s="204">
        <v>0</v>
      </c>
      <c r="Y49" s="188">
        <f t="shared" si="83"/>
        <v>0</v>
      </c>
      <c r="Z49" s="206">
        <v>0</v>
      </c>
      <c r="AA49" s="204">
        <v>0</v>
      </c>
      <c r="AB49" s="204">
        <v>0</v>
      </c>
      <c r="AC49" s="188">
        <f t="shared" si="84"/>
        <v>0</v>
      </c>
      <c r="AD49" s="206">
        <v>0</v>
      </c>
      <c r="AE49" s="204">
        <v>0</v>
      </c>
      <c r="AF49" s="204">
        <v>0</v>
      </c>
      <c r="AG49" s="188">
        <f t="shared" si="85"/>
        <v>0</v>
      </c>
      <c r="AH49" s="206">
        <v>0</v>
      </c>
      <c r="AI49" s="204">
        <v>0</v>
      </c>
      <c r="AJ49" s="204">
        <v>0</v>
      </c>
      <c r="AK49" s="188">
        <f t="shared" si="86"/>
        <v>0</v>
      </c>
      <c r="AL49" s="206">
        <v>0</v>
      </c>
      <c r="AM49" s="204">
        <v>0</v>
      </c>
      <c r="AN49" s="204">
        <v>0</v>
      </c>
      <c r="AO49" s="188">
        <f t="shared" si="87"/>
        <v>0</v>
      </c>
      <c r="AP49" s="206">
        <v>0</v>
      </c>
      <c r="AQ49" s="204">
        <v>0</v>
      </c>
      <c r="AR49" s="204">
        <v>0</v>
      </c>
      <c r="AS49" s="188">
        <f t="shared" si="88"/>
        <v>0</v>
      </c>
      <c r="AT49" s="206">
        <v>0</v>
      </c>
      <c r="AU49" s="204">
        <v>0</v>
      </c>
      <c r="AV49" s="204">
        <v>0</v>
      </c>
      <c r="AW49" s="188">
        <f t="shared" si="89"/>
        <v>0</v>
      </c>
      <c r="AX49" s="190">
        <f t="shared" si="92"/>
        <v>0</v>
      </c>
      <c r="AY49" s="191">
        <f t="shared" si="92"/>
        <v>0</v>
      </c>
      <c r="AZ49" s="191">
        <f t="shared" si="92"/>
        <v>0</v>
      </c>
      <c r="BA49" s="192">
        <f t="shared" si="90"/>
        <v>0</v>
      </c>
    </row>
    <row r="50" spans="1:53" s="172" customFormat="1" ht="11.25" x14ac:dyDescent="0.25">
      <c r="A50" s="205" t="s">
        <v>167</v>
      </c>
      <c r="B50" s="206">
        <v>0</v>
      </c>
      <c r="C50" s="204">
        <v>0</v>
      </c>
      <c r="D50" s="204">
        <v>0</v>
      </c>
      <c r="E50" s="188">
        <f t="shared" si="78"/>
        <v>0</v>
      </c>
      <c r="F50" s="206">
        <v>0</v>
      </c>
      <c r="G50" s="204">
        <v>0</v>
      </c>
      <c r="H50" s="204">
        <v>0</v>
      </c>
      <c r="I50" s="188">
        <f t="shared" si="79"/>
        <v>0</v>
      </c>
      <c r="J50" s="206">
        <v>0</v>
      </c>
      <c r="K50" s="204">
        <v>0</v>
      </c>
      <c r="L50" s="204">
        <v>0</v>
      </c>
      <c r="M50" s="188">
        <f t="shared" si="80"/>
        <v>0</v>
      </c>
      <c r="N50" s="206">
        <v>0</v>
      </c>
      <c r="O50" s="204">
        <v>0</v>
      </c>
      <c r="P50" s="204">
        <v>0</v>
      </c>
      <c r="Q50" s="188">
        <f t="shared" si="81"/>
        <v>0</v>
      </c>
      <c r="R50" s="206">
        <v>0</v>
      </c>
      <c r="S50" s="204">
        <v>0</v>
      </c>
      <c r="T50" s="204">
        <v>0</v>
      </c>
      <c r="U50" s="188">
        <f t="shared" si="82"/>
        <v>0</v>
      </c>
      <c r="V50" s="206">
        <v>0</v>
      </c>
      <c r="W50" s="204">
        <v>0</v>
      </c>
      <c r="X50" s="204">
        <v>0</v>
      </c>
      <c r="Y50" s="188">
        <f t="shared" si="83"/>
        <v>0</v>
      </c>
      <c r="Z50" s="206">
        <v>0</v>
      </c>
      <c r="AA50" s="204">
        <v>0</v>
      </c>
      <c r="AB50" s="204">
        <v>0</v>
      </c>
      <c r="AC50" s="188">
        <f t="shared" si="84"/>
        <v>0</v>
      </c>
      <c r="AD50" s="206">
        <v>0</v>
      </c>
      <c r="AE50" s="204">
        <v>0</v>
      </c>
      <c r="AF50" s="204">
        <v>0</v>
      </c>
      <c r="AG50" s="188">
        <f t="shared" si="85"/>
        <v>0</v>
      </c>
      <c r="AH50" s="206">
        <v>0</v>
      </c>
      <c r="AI50" s="204">
        <v>0</v>
      </c>
      <c r="AJ50" s="204">
        <v>0</v>
      </c>
      <c r="AK50" s="188">
        <f t="shared" si="86"/>
        <v>0</v>
      </c>
      <c r="AL50" s="206">
        <v>0</v>
      </c>
      <c r="AM50" s="204">
        <v>0</v>
      </c>
      <c r="AN50" s="204">
        <v>0</v>
      </c>
      <c r="AO50" s="188">
        <f t="shared" si="87"/>
        <v>0</v>
      </c>
      <c r="AP50" s="206">
        <v>0</v>
      </c>
      <c r="AQ50" s="204">
        <v>0</v>
      </c>
      <c r="AR50" s="204">
        <v>0</v>
      </c>
      <c r="AS50" s="188">
        <f t="shared" si="88"/>
        <v>0</v>
      </c>
      <c r="AT50" s="206">
        <v>0</v>
      </c>
      <c r="AU50" s="204">
        <v>0</v>
      </c>
      <c r="AV50" s="204">
        <v>0</v>
      </c>
      <c r="AW50" s="188">
        <f t="shared" si="89"/>
        <v>0</v>
      </c>
      <c r="AX50" s="190">
        <f t="shared" si="92"/>
        <v>0</v>
      </c>
      <c r="AY50" s="191">
        <f t="shared" si="92"/>
        <v>0</v>
      </c>
      <c r="AZ50" s="191">
        <f t="shared" si="92"/>
        <v>0</v>
      </c>
      <c r="BA50" s="192">
        <f t="shared" si="90"/>
        <v>0</v>
      </c>
    </row>
    <row r="51" spans="1:53" s="172" customFormat="1" ht="11.25" x14ac:dyDescent="0.25">
      <c r="A51" s="205" t="s">
        <v>168</v>
      </c>
      <c r="B51" s="206">
        <v>0</v>
      </c>
      <c r="C51" s="204">
        <v>0</v>
      </c>
      <c r="D51" s="204">
        <v>0</v>
      </c>
      <c r="E51" s="188">
        <f t="shared" si="78"/>
        <v>0</v>
      </c>
      <c r="F51" s="206">
        <v>0</v>
      </c>
      <c r="G51" s="204">
        <v>0</v>
      </c>
      <c r="H51" s="204">
        <v>0</v>
      </c>
      <c r="I51" s="188">
        <f t="shared" si="79"/>
        <v>0</v>
      </c>
      <c r="J51" s="206">
        <v>0</v>
      </c>
      <c r="K51" s="204">
        <v>0</v>
      </c>
      <c r="L51" s="204">
        <v>0</v>
      </c>
      <c r="M51" s="188">
        <f t="shared" si="80"/>
        <v>0</v>
      </c>
      <c r="N51" s="206">
        <v>0</v>
      </c>
      <c r="O51" s="204">
        <v>0</v>
      </c>
      <c r="P51" s="204">
        <v>0</v>
      </c>
      <c r="Q51" s="188">
        <f t="shared" si="81"/>
        <v>0</v>
      </c>
      <c r="R51" s="206">
        <v>0</v>
      </c>
      <c r="S51" s="204">
        <v>0</v>
      </c>
      <c r="T51" s="204">
        <v>0</v>
      </c>
      <c r="U51" s="188">
        <f t="shared" si="82"/>
        <v>0</v>
      </c>
      <c r="V51" s="206">
        <v>0</v>
      </c>
      <c r="W51" s="204">
        <v>0</v>
      </c>
      <c r="X51" s="204">
        <v>0</v>
      </c>
      <c r="Y51" s="188">
        <f t="shared" si="83"/>
        <v>0</v>
      </c>
      <c r="Z51" s="206">
        <v>0</v>
      </c>
      <c r="AA51" s="204">
        <v>0</v>
      </c>
      <c r="AB51" s="204">
        <v>0</v>
      </c>
      <c r="AC51" s="188">
        <f t="shared" si="84"/>
        <v>0</v>
      </c>
      <c r="AD51" s="206">
        <v>0</v>
      </c>
      <c r="AE51" s="204">
        <v>0</v>
      </c>
      <c r="AF51" s="204">
        <v>0</v>
      </c>
      <c r="AG51" s="188">
        <f t="shared" si="85"/>
        <v>0</v>
      </c>
      <c r="AH51" s="206">
        <v>0</v>
      </c>
      <c r="AI51" s="204">
        <v>0</v>
      </c>
      <c r="AJ51" s="204">
        <v>0</v>
      </c>
      <c r="AK51" s="188">
        <f t="shared" si="86"/>
        <v>0</v>
      </c>
      <c r="AL51" s="206">
        <v>0</v>
      </c>
      <c r="AM51" s="204">
        <v>0</v>
      </c>
      <c r="AN51" s="204">
        <v>0</v>
      </c>
      <c r="AO51" s="188">
        <f t="shared" si="87"/>
        <v>0</v>
      </c>
      <c r="AP51" s="206">
        <v>0</v>
      </c>
      <c r="AQ51" s="204">
        <v>0</v>
      </c>
      <c r="AR51" s="204">
        <v>0</v>
      </c>
      <c r="AS51" s="188">
        <f t="shared" si="88"/>
        <v>0</v>
      </c>
      <c r="AT51" s="206">
        <v>0</v>
      </c>
      <c r="AU51" s="204">
        <v>0</v>
      </c>
      <c r="AV51" s="204">
        <v>0</v>
      </c>
      <c r="AW51" s="188">
        <f t="shared" si="89"/>
        <v>0</v>
      </c>
      <c r="AX51" s="190">
        <f t="shared" si="92"/>
        <v>0</v>
      </c>
      <c r="AY51" s="191">
        <f t="shared" si="92"/>
        <v>0</v>
      </c>
      <c r="AZ51" s="191">
        <f t="shared" si="92"/>
        <v>0</v>
      </c>
      <c r="BA51" s="192">
        <f t="shared" si="90"/>
        <v>0</v>
      </c>
    </row>
    <row r="52" spans="1:53" s="172" customFormat="1" ht="11.25" x14ac:dyDescent="0.25">
      <c r="A52" s="200" t="s">
        <v>169</v>
      </c>
      <c r="B52" s="206"/>
      <c r="C52" s="204"/>
      <c r="D52" s="204"/>
      <c r="E52" s="188">
        <f t="shared" si="78"/>
        <v>0</v>
      </c>
      <c r="F52" s="206"/>
      <c r="G52" s="204"/>
      <c r="H52" s="204"/>
      <c r="I52" s="188">
        <f t="shared" si="79"/>
        <v>0</v>
      </c>
      <c r="J52" s="206"/>
      <c r="K52" s="204"/>
      <c r="L52" s="204"/>
      <c r="M52" s="188">
        <f t="shared" si="80"/>
        <v>0</v>
      </c>
      <c r="N52" s="206"/>
      <c r="O52" s="204"/>
      <c r="P52" s="204"/>
      <c r="Q52" s="188">
        <f t="shared" si="81"/>
        <v>0</v>
      </c>
      <c r="R52" s="206"/>
      <c r="S52" s="204"/>
      <c r="T52" s="204"/>
      <c r="U52" s="188">
        <f t="shared" si="82"/>
        <v>0</v>
      </c>
      <c r="V52" s="206"/>
      <c r="W52" s="204"/>
      <c r="X52" s="204"/>
      <c r="Y52" s="188">
        <f t="shared" si="83"/>
        <v>0</v>
      </c>
      <c r="Z52" s="206"/>
      <c r="AA52" s="204"/>
      <c r="AB52" s="204"/>
      <c r="AC52" s="188">
        <f t="shared" si="84"/>
        <v>0</v>
      </c>
      <c r="AD52" s="206"/>
      <c r="AE52" s="204"/>
      <c r="AF52" s="204"/>
      <c r="AG52" s="188">
        <f t="shared" si="85"/>
        <v>0</v>
      </c>
      <c r="AH52" s="206"/>
      <c r="AI52" s="204"/>
      <c r="AJ52" s="204"/>
      <c r="AK52" s="188">
        <f t="shared" si="86"/>
        <v>0</v>
      </c>
      <c r="AL52" s="206"/>
      <c r="AM52" s="204"/>
      <c r="AN52" s="204"/>
      <c r="AO52" s="188">
        <f t="shared" si="87"/>
        <v>0</v>
      </c>
      <c r="AP52" s="206"/>
      <c r="AQ52" s="204"/>
      <c r="AR52" s="204"/>
      <c r="AS52" s="188">
        <f t="shared" si="88"/>
        <v>0</v>
      </c>
      <c r="AT52" s="206"/>
      <c r="AU52" s="204"/>
      <c r="AV52" s="204"/>
      <c r="AW52" s="188">
        <f t="shared" si="89"/>
        <v>0</v>
      </c>
      <c r="AX52" s="190"/>
      <c r="AY52" s="191"/>
      <c r="AZ52" s="191"/>
      <c r="BA52" s="192"/>
    </row>
    <row r="53" spans="1:53" s="172" customFormat="1" ht="11.25" x14ac:dyDescent="0.25">
      <c r="A53" s="205" t="s">
        <v>170</v>
      </c>
      <c r="B53" s="206">
        <v>0</v>
      </c>
      <c r="C53" s="204">
        <v>0</v>
      </c>
      <c r="D53" s="204">
        <v>0</v>
      </c>
      <c r="E53" s="188">
        <f t="shared" si="78"/>
        <v>0</v>
      </c>
      <c r="F53" s="206">
        <v>0</v>
      </c>
      <c r="G53" s="204">
        <v>0</v>
      </c>
      <c r="H53" s="204">
        <v>0</v>
      </c>
      <c r="I53" s="188">
        <f t="shared" si="79"/>
        <v>0</v>
      </c>
      <c r="J53" s="206">
        <v>0</v>
      </c>
      <c r="K53" s="204">
        <v>0</v>
      </c>
      <c r="L53" s="204">
        <v>0</v>
      </c>
      <c r="M53" s="188">
        <f t="shared" si="80"/>
        <v>0</v>
      </c>
      <c r="N53" s="206">
        <v>0</v>
      </c>
      <c r="O53" s="204">
        <v>0</v>
      </c>
      <c r="P53" s="204">
        <v>0</v>
      </c>
      <c r="Q53" s="188">
        <f t="shared" si="81"/>
        <v>0</v>
      </c>
      <c r="R53" s="206">
        <v>0</v>
      </c>
      <c r="S53" s="204">
        <v>0</v>
      </c>
      <c r="T53" s="204">
        <v>0</v>
      </c>
      <c r="U53" s="188">
        <f t="shared" si="82"/>
        <v>0</v>
      </c>
      <c r="V53" s="206">
        <v>0</v>
      </c>
      <c r="W53" s="204">
        <v>0</v>
      </c>
      <c r="X53" s="204">
        <v>0</v>
      </c>
      <c r="Y53" s="188">
        <f t="shared" si="83"/>
        <v>0</v>
      </c>
      <c r="Z53" s="206">
        <v>0</v>
      </c>
      <c r="AA53" s="204">
        <v>0</v>
      </c>
      <c r="AB53" s="204">
        <v>0</v>
      </c>
      <c r="AC53" s="188">
        <f t="shared" si="84"/>
        <v>0</v>
      </c>
      <c r="AD53" s="206">
        <v>0</v>
      </c>
      <c r="AE53" s="204">
        <v>0</v>
      </c>
      <c r="AF53" s="204">
        <v>0</v>
      </c>
      <c r="AG53" s="188">
        <f t="shared" si="85"/>
        <v>0</v>
      </c>
      <c r="AH53" s="206">
        <v>0</v>
      </c>
      <c r="AI53" s="204">
        <v>0</v>
      </c>
      <c r="AJ53" s="204">
        <v>0</v>
      </c>
      <c r="AK53" s="188">
        <f t="shared" si="86"/>
        <v>0</v>
      </c>
      <c r="AL53" s="206">
        <v>0</v>
      </c>
      <c r="AM53" s="204">
        <v>0</v>
      </c>
      <c r="AN53" s="204">
        <v>0</v>
      </c>
      <c r="AO53" s="188">
        <f t="shared" si="87"/>
        <v>0</v>
      </c>
      <c r="AP53" s="206">
        <v>0</v>
      </c>
      <c r="AQ53" s="204">
        <v>0</v>
      </c>
      <c r="AR53" s="204">
        <v>0</v>
      </c>
      <c r="AS53" s="188">
        <f t="shared" si="88"/>
        <v>0</v>
      </c>
      <c r="AT53" s="206">
        <v>0</v>
      </c>
      <c r="AU53" s="204">
        <v>0</v>
      </c>
      <c r="AV53" s="204">
        <v>0</v>
      </c>
      <c r="AW53" s="188">
        <f t="shared" si="89"/>
        <v>0</v>
      </c>
      <c r="AX53" s="190">
        <f t="shared" ref="AX53:BA68" si="93">SUM(AT53,AP53,AL53,AH53,AD53,Z53,V53,R53,N53,J53,F53,B53)</f>
        <v>0</v>
      </c>
      <c r="AY53" s="191">
        <f t="shared" si="93"/>
        <v>0</v>
      </c>
      <c r="AZ53" s="191">
        <f t="shared" si="93"/>
        <v>0</v>
      </c>
      <c r="BA53" s="192">
        <f t="shared" si="90"/>
        <v>0</v>
      </c>
    </row>
    <row r="54" spans="1:53" s="172" customFormat="1" ht="11.25" x14ac:dyDescent="0.25">
      <c r="A54" s="205" t="s">
        <v>170</v>
      </c>
      <c r="B54" s="206">
        <v>0</v>
      </c>
      <c r="C54" s="204">
        <v>0</v>
      </c>
      <c r="D54" s="204">
        <v>0</v>
      </c>
      <c r="E54" s="188">
        <f t="shared" si="78"/>
        <v>0</v>
      </c>
      <c r="F54" s="206">
        <v>0</v>
      </c>
      <c r="G54" s="204">
        <v>0</v>
      </c>
      <c r="H54" s="204">
        <v>0</v>
      </c>
      <c r="I54" s="188">
        <f t="shared" si="79"/>
        <v>0</v>
      </c>
      <c r="J54" s="206">
        <v>0</v>
      </c>
      <c r="K54" s="204">
        <v>0</v>
      </c>
      <c r="L54" s="204">
        <v>0</v>
      </c>
      <c r="M54" s="188">
        <f t="shared" si="80"/>
        <v>0</v>
      </c>
      <c r="N54" s="206">
        <v>0</v>
      </c>
      <c r="O54" s="204">
        <v>0</v>
      </c>
      <c r="P54" s="204">
        <v>0</v>
      </c>
      <c r="Q54" s="188">
        <f t="shared" si="81"/>
        <v>0</v>
      </c>
      <c r="R54" s="206">
        <v>0</v>
      </c>
      <c r="S54" s="204">
        <v>0</v>
      </c>
      <c r="T54" s="204">
        <v>0</v>
      </c>
      <c r="U54" s="188">
        <f t="shared" si="82"/>
        <v>0</v>
      </c>
      <c r="V54" s="206">
        <v>0</v>
      </c>
      <c r="W54" s="204">
        <v>0</v>
      </c>
      <c r="X54" s="204">
        <v>0</v>
      </c>
      <c r="Y54" s="188">
        <f t="shared" si="83"/>
        <v>0</v>
      </c>
      <c r="Z54" s="206">
        <v>0</v>
      </c>
      <c r="AA54" s="204">
        <v>0</v>
      </c>
      <c r="AB54" s="204">
        <v>0</v>
      </c>
      <c r="AC54" s="188">
        <f t="shared" si="84"/>
        <v>0</v>
      </c>
      <c r="AD54" s="206">
        <v>0</v>
      </c>
      <c r="AE54" s="204">
        <v>0</v>
      </c>
      <c r="AF54" s="204">
        <v>0</v>
      </c>
      <c r="AG54" s="188">
        <f t="shared" si="85"/>
        <v>0</v>
      </c>
      <c r="AH54" s="206">
        <v>0</v>
      </c>
      <c r="AI54" s="204">
        <v>0</v>
      </c>
      <c r="AJ54" s="204">
        <v>0</v>
      </c>
      <c r="AK54" s="188">
        <f t="shared" si="86"/>
        <v>0</v>
      </c>
      <c r="AL54" s="206">
        <v>0</v>
      </c>
      <c r="AM54" s="204">
        <v>0</v>
      </c>
      <c r="AN54" s="204">
        <v>0</v>
      </c>
      <c r="AO54" s="188">
        <f t="shared" si="87"/>
        <v>0</v>
      </c>
      <c r="AP54" s="206">
        <v>0</v>
      </c>
      <c r="AQ54" s="204">
        <v>0</v>
      </c>
      <c r="AR54" s="204">
        <v>0</v>
      </c>
      <c r="AS54" s="188">
        <f t="shared" si="88"/>
        <v>0</v>
      </c>
      <c r="AT54" s="206">
        <v>0</v>
      </c>
      <c r="AU54" s="204">
        <v>0</v>
      </c>
      <c r="AV54" s="204">
        <v>0</v>
      </c>
      <c r="AW54" s="188">
        <f t="shared" si="89"/>
        <v>0</v>
      </c>
      <c r="AX54" s="190">
        <f t="shared" si="93"/>
        <v>0</v>
      </c>
      <c r="AY54" s="191">
        <f t="shared" si="93"/>
        <v>0</v>
      </c>
      <c r="AZ54" s="191">
        <f t="shared" si="93"/>
        <v>0</v>
      </c>
      <c r="BA54" s="192">
        <f t="shared" si="90"/>
        <v>0</v>
      </c>
    </row>
    <row r="55" spans="1:53" s="172" customFormat="1" ht="11.25" x14ac:dyDescent="0.25">
      <c r="A55" s="205" t="s">
        <v>171</v>
      </c>
      <c r="B55" s="206">
        <v>0</v>
      </c>
      <c r="C55" s="204">
        <v>0</v>
      </c>
      <c r="D55" s="204">
        <v>0</v>
      </c>
      <c r="E55" s="188">
        <f t="shared" si="78"/>
        <v>0</v>
      </c>
      <c r="F55" s="206">
        <v>0</v>
      </c>
      <c r="G55" s="204">
        <v>0</v>
      </c>
      <c r="H55" s="204">
        <v>0</v>
      </c>
      <c r="I55" s="188">
        <f t="shared" si="79"/>
        <v>0</v>
      </c>
      <c r="J55" s="206">
        <v>0</v>
      </c>
      <c r="K55" s="204">
        <v>0</v>
      </c>
      <c r="L55" s="204">
        <v>0</v>
      </c>
      <c r="M55" s="188">
        <f t="shared" si="80"/>
        <v>0</v>
      </c>
      <c r="N55" s="206">
        <v>0</v>
      </c>
      <c r="O55" s="204">
        <v>0</v>
      </c>
      <c r="P55" s="204">
        <v>0</v>
      </c>
      <c r="Q55" s="188">
        <f t="shared" si="81"/>
        <v>0</v>
      </c>
      <c r="R55" s="206">
        <v>0</v>
      </c>
      <c r="S55" s="204">
        <v>0</v>
      </c>
      <c r="T55" s="204">
        <v>0</v>
      </c>
      <c r="U55" s="188">
        <f t="shared" si="82"/>
        <v>0</v>
      </c>
      <c r="V55" s="206">
        <v>0</v>
      </c>
      <c r="W55" s="204">
        <v>0</v>
      </c>
      <c r="X55" s="204">
        <v>0</v>
      </c>
      <c r="Y55" s="188">
        <f t="shared" si="83"/>
        <v>0</v>
      </c>
      <c r="Z55" s="206">
        <v>0</v>
      </c>
      <c r="AA55" s="204">
        <v>0</v>
      </c>
      <c r="AB55" s="204">
        <v>0</v>
      </c>
      <c r="AC55" s="188">
        <f t="shared" si="84"/>
        <v>0</v>
      </c>
      <c r="AD55" s="206">
        <v>0</v>
      </c>
      <c r="AE55" s="204">
        <v>0</v>
      </c>
      <c r="AF55" s="204">
        <v>0</v>
      </c>
      <c r="AG55" s="188">
        <f t="shared" si="85"/>
        <v>0</v>
      </c>
      <c r="AH55" s="206">
        <v>0</v>
      </c>
      <c r="AI55" s="204">
        <v>0</v>
      </c>
      <c r="AJ55" s="204">
        <v>0</v>
      </c>
      <c r="AK55" s="188">
        <f t="shared" si="86"/>
        <v>0</v>
      </c>
      <c r="AL55" s="206">
        <v>0</v>
      </c>
      <c r="AM55" s="204">
        <v>0</v>
      </c>
      <c r="AN55" s="204">
        <v>0</v>
      </c>
      <c r="AO55" s="188">
        <f t="shared" si="87"/>
        <v>0</v>
      </c>
      <c r="AP55" s="206">
        <v>0</v>
      </c>
      <c r="AQ55" s="204">
        <v>0</v>
      </c>
      <c r="AR55" s="204">
        <v>0</v>
      </c>
      <c r="AS55" s="188">
        <f t="shared" si="88"/>
        <v>0</v>
      </c>
      <c r="AT55" s="206">
        <v>0</v>
      </c>
      <c r="AU55" s="204">
        <v>0</v>
      </c>
      <c r="AV55" s="204">
        <v>0</v>
      </c>
      <c r="AW55" s="188">
        <f t="shared" si="89"/>
        <v>0</v>
      </c>
      <c r="AX55" s="190">
        <f t="shared" si="93"/>
        <v>0</v>
      </c>
      <c r="AY55" s="191">
        <f t="shared" si="93"/>
        <v>0</v>
      </c>
      <c r="AZ55" s="191">
        <f t="shared" si="93"/>
        <v>0</v>
      </c>
      <c r="BA55" s="192">
        <f t="shared" si="93"/>
        <v>0</v>
      </c>
    </row>
    <row r="56" spans="1:53" s="172" customFormat="1" ht="11.25" x14ac:dyDescent="0.25">
      <c r="A56" s="205" t="s">
        <v>172</v>
      </c>
      <c r="B56" s="206">
        <v>0</v>
      </c>
      <c r="C56" s="204">
        <v>0</v>
      </c>
      <c r="D56" s="204">
        <v>0</v>
      </c>
      <c r="E56" s="188">
        <f t="shared" si="78"/>
        <v>0</v>
      </c>
      <c r="F56" s="206">
        <v>0</v>
      </c>
      <c r="G56" s="204">
        <v>0</v>
      </c>
      <c r="H56" s="204">
        <v>0</v>
      </c>
      <c r="I56" s="188">
        <f t="shared" si="79"/>
        <v>0</v>
      </c>
      <c r="J56" s="206">
        <v>0</v>
      </c>
      <c r="K56" s="204">
        <v>0</v>
      </c>
      <c r="L56" s="204">
        <v>0</v>
      </c>
      <c r="M56" s="188">
        <f t="shared" si="80"/>
        <v>0</v>
      </c>
      <c r="N56" s="206">
        <v>0</v>
      </c>
      <c r="O56" s="204">
        <v>0</v>
      </c>
      <c r="P56" s="204">
        <v>0</v>
      </c>
      <c r="Q56" s="188">
        <f t="shared" si="81"/>
        <v>0</v>
      </c>
      <c r="R56" s="206">
        <v>0</v>
      </c>
      <c r="S56" s="204">
        <v>0</v>
      </c>
      <c r="T56" s="204">
        <v>0</v>
      </c>
      <c r="U56" s="188">
        <f t="shared" si="82"/>
        <v>0</v>
      </c>
      <c r="V56" s="206">
        <v>0</v>
      </c>
      <c r="W56" s="204">
        <v>0</v>
      </c>
      <c r="X56" s="204">
        <v>0</v>
      </c>
      <c r="Y56" s="188">
        <f t="shared" si="83"/>
        <v>0</v>
      </c>
      <c r="Z56" s="206">
        <v>0</v>
      </c>
      <c r="AA56" s="204">
        <v>0</v>
      </c>
      <c r="AB56" s="204">
        <v>0</v>
      </c>
      <c r="AC56" s="188">
        <f t="shared" si="84"/>
        <v>0</v>
      </c>
      <c r="AD56" s="206">
        <v>0</v>
      </c>
      <c r="AE56" s="204">
        <v>0</v>
      </c>
      <c r="AF56" s="204">
        <v>0</v>
      </c>
      <c r="AG56" s="188">
        <f t="shared" si="85"/>
        <v>0</v>
      </c>
      <c r="AH56" s="206">
        <v>0</v>
      </c>
      <c r="AI56" s="204">
        <v>0</v>
      </c>
      <c r="AJ56" s="204">
        <v>0</v>
      </c>
      <c r="AK56" s="188">
        <f t="shared" si="86"/>
        <v>0</v>
      </c>
      <c r="AL56" s="206">
        <v>0</v>
      </c>
      <c r="AM56" s="204">
        <v>0</v>
      </c>
      <c r="AN56" s="204">
        <v>0</v>
      </c>
      <c r="AO56" s="188">
        <f t="shared" si="87"/>
        <v>0</v>
      </c>
      <c r="AP56" s="206">
        <v>0</v>
      </c>
      <c r="AQ56" s="204">
        <v>0</v>
      </c>
      <c r="AR56" s="204">
        <v>0</v>
      </c>
      <c r="AS56" s="188">
        <f t="shared" si="88"/>
        <v>0</v>
      </c>
      <c r="AT56" s="206">
        <v>0</v>
      </c>
      <c r="AU56" s="204">
        <v>0</v>
      </c>
      <c r="AV56" s="204">
        <v>0</v>
      </c>
      <c r="AW56" s="188">
        <f t="shared" si="89"/>
        <v>0</v>
      </c>
      <c r="AX56" s="190">
        <f t="shared" si="93"/>
        <v>0</v>
      </c>
      <c r="AY56" s="191">
        <f t="shared" si="93"/>
        <v>0</v>
      </c>
      <c r="AZ56" s="191">
        <f t="shared" si="93"/>
        <v>0</v>
      </c>
      <c r="BA56" s="192">
        <f t="shared" si="93"/>
        <v>0</v>
      </c>
    </row>
    <row r="57" spans="1:53" s="172" customFormat="1" ht="11.25" x14ac:dyDescent="0.25">
      <c r="A57" s="205" t="s">
        <v>173</v>
      </c>
      <c r="B57" s="206">
        <v>0</v>
      </c>
      <c r="C57" s="204">
        <v>0</v>
      </c>
      <c r="D57" s="204">
        <v>0</v>
      </c>
      <c r="E57" s="188">
        <f t="shared" si="78"/>
        <v>0</v>
      </c>
      <c r="F57" s="206">
        <v>0</v>
      </c>
      <c r="G57" s="204">
        <v>0</v>
      </c>
      <c r="H57" s="204">
        <v>0</v>
      </c>
      <c r="I57" s="188">
        <f t="shared" si="79"/>
        <v>0</v>
      </c>
      <c r="J57" s="206">
        <v>0</v>
      </c>
      <c r="K57" s="204">
        <v>0</v>
      </c>
      <c r="L57" s="204">
        <v>0</v>
      </c>
      <c r="M57" s="188">
        <f t="shared" si="80"/>
        <v>0</v>
      </c>
      <c r="N57" s="206">
        <v>0</v>
      </c>
      <c r="O57" s="204">
        <v>0</v>
      </c>
      <c r="P57" s="204">
        <v>0</v>
      </c>
      <c r="Q57" s="188">
        <f t="shared" si="81"/>
        <v>0</v>
      </c>
      <c r="R57" s="206">
        <v>0</v>
      </c>
      <c r="S57" s="204">
        <v>0</v>
      </c>
      <c r="T57" s="204">
        <v>0</v>
      </c>
      <c r="U57" s="188">
        <f t="shared" si="82"/>
        <v>0</v>
      </c>
      <c r="V57" s="206">
        <v>0</v>
      </c>
      <c r="W57" s="204">
        <v>0</v>
      </c>
      <c r="X57" s="204">
        <v>0</v>
      </c>
      <c r="Y57" s="188">
        <f t="shared" si="83"/>
        <v>0</v>
      </c>
      <c r="Z57" s="206">
        <v>0</v>
      </c>
      <c r="AA57" s="204">
        <v>0</v>
      </c>
      <c r="AB57" s="204">
        <v>0</v>
      </c>
      <c r="AC57" s="188">
        <f t="shared" si="84"/>
        <v>0</v>
      </c>
      <c r="AD57" s="206">
        <v>0</v>
      </c>
      <c r="AE57" s="204">
        <v>0</v>
      </c>
      <c r="AF57" s="204">
        <v>0</v>
      </c>
      <c r="AG57" s="188">
        <f t="shared" si="85"/>
        <v>0</v>
      </c>
      <c r="AH57" s="206">
        <v>0</v>
      </c>
      <c r="AI57" s="204">
        <v>0</v>
      </c>
      <c r="AJ57" s="204">
        <v>0</v>
      </c>
      <c r="AK57" s="188">
        <f t="shared" si="86"/>
        <v>0</v>
      </c>
      <c r="AL57" s="206">
        <v>0</v>
      </c>
      <c r="AM57" s="204">
        <v>0</v>
      </c>
      <c r="AN57" s="204">
        <v>0</v>
      </c>
      <c r="AO57" s="188">
        <f t="shared" si="87"/>
        <v>0</v>
      </c>
      <c r="AP57" s="206">
        <v>0</v>
      </c>
      <c r="AQ57" s="204">
        <v>0</v>
      </c>
      <c r="AR57" s="204">
        <v>0</v>
      </c>
      <c r="AS57" s="188">
        <f t="shared" si="88"/>
        <v>0</v>
      </c>
      <c r="AT57" s="206">
        <v>0</v>
      </c>
      <c r="AU57" s="204">
        <v>0</v>
      </c>
      <c r="AV57" s="204">
        <v>0</v>
      </c>
      <c r="AW57" s="188">
        <f t="shared" si="89"/>
        <v>0</v>
      </c>
      <c r="AX57" s="190">
        <f t="shared" si="93"/>
        <v>0</v>
      </c>
      <c r="AY57" s="191">
        <f t="shared" si="93"/>
        <v>0</v>
      </c>
      <c r="AZ57" s="191">
        <f t="shared" si="93"/>
        <v>0</v>
      </c>
      <c r="BA57" s="192">
        <f t="shared" si="93"/>
        <v>0</v>
      </c>
    </row>
    <row r="58" spans="1:53" s="172" customFormat="1" ht="11.25" x14ac:dyDescent="0.25">
      <c r="A58" s="205" t="s">
        <v>174</v>
      </c>
      <c r="B58" s="206">
        <v>0</v>
      </c>
      <c r="C58" s="204">
        <v>0</v>
      </c>
      <c r="D58" s="204">
        <v>0</v>
      </c>
      <c r="E58" s="188">
        <f t="shared" si="78"/>
        <v>0</v>
      </c>
      <c r="F58" s="206">
        <v>0</v>
      </c>
      <c r="G58" s="204">
        <v>0</v>
      </c>
      <c r="H58" s="204">
        <v>0</v>
      </c>
      <c r="I58" s="188">
        <f t="shared" si="79"/>
        <v>0</v>
      </c>
      <c r="J58" s="206">
        <v>0</v>
      </c>
      <c r="K58" s="204">
        <v>0</v>
      </c>
      <c r="L58" s="204">
        <v>0</v>
      </c>
      <c r="M58" s="188">
        <f t="shared" si="80"/>
        <v>0</v>
      </c>
      <c r="N58" s="206">
        <v>0</v>
      </c>
      <c r="O58" s="204">
        <v>0</v>
      </c>
      <c r="P58" s="204">
        <v>0</v>
      </c>
      <c r="Q58" s="188">
        <f t="shared" si="81"/>
        <v>0</v>
      </c>
      <c r="R58" s="206">
        <v>0</v>
      </c>
      <c r="S58" s="204">
        <v>0</v>
      </c>
      <c r="T58" s="204">
        <v>0</v>
      </c>
      <c r="U58" s="188">
        <f t="shared" si="82"/>
        <v>0</v>
      </c>
      <c r="V58" s="206">
        <v>0</v>
      </c>
      <c r="W58" s="204">
        <v>0</v>
      </c>
      <c r="X58" s="204">
        <v>0</v>
      </c>
      <c r="Y58" s="188">
        <f t="shared" si="83"/>
        <v>0</v>
      </c>
      <c r="Z58" s="206">
        <v>0</v>
      </c>
      <c r="AA58" s="204">
        <v>0</v>
      </c>
      <c r="AB58" s="204">
        <v>0</v>
      </c>
      <c r="AC58" s="188">
        <f t="shared" si="84"/>
        <v>0</v>
      </c>
      <c r="AD58" s="206">
        <v>0</v>
      </c>
      <c r="AE58" s="204">
        <v>0</v>
      </c>
      <c r="AF58" s="204">
        <v>0</v>
      </c>
      <c r="AG58" s="188">
        <f t="shared" si="85"/>
        <v>0</v>
      </c>
      <c r="AH58" s="206">
        <v>0</v>
      </c>
      <c r="AI58" s="204">
        <v>0</v>
      </c>
      <c r="AJ58" s="204">
        <v>0</v>
      </c>
      <c r="AK58" s="188">
        <f t="shared" si="86"/>
        <v>0</v>
      </c>
      <c r="AL58" s="206">
        <v>0</v>
      </c>
      <c r="AM58" s="204">
        <v>0</v>
      </c>
      <c r="AN58" s="204">
        <v>0</v>
      </c>
      <c r="AO58" s="188">
        <f t="shared" si="87"/>
        <v>0</v>
      </c>
      <c r="AP58" s="206">
        <v>0</v>
      </c>
      <c r="AQ58" s="204">
        <v>0</v>
      </c>
      <c r="AR58" s="204">
        <v>0</v>
      </c>
      <c r="AS58" s="188">
        <f t="shared" si="88"/>
        <v>0</v>
      </c>
      <c r="AT58" s="206">
        <v>0</v>
      </c>
      <c r="AU58" s="204">
        <v>0</v>
      </c>
      <c r="AV58" s="204">
        <v>0</v>
      </c>
      <c r="AW58" s="188">
        <f t="shared" si="89"/>
        <v>0</v>
      </c>
      <c r="AX58" s="190">
        <f t="shared" si="93"/>
        <v>0</v>
      </c>
      <c r="AY58" s="191">
        <f t="shared" si="93"/>
        <v>0</v>
      </c>
      <c r="AZ58" s="191">
        <f t="shared" si="93"/>
        <v>0</v>
      </c>
      <c r="BA58" s="192">
        <f t="shared" si="93"/>
        <v>0</v>
      </c>
    </row>
    <row r="59" spans="1:53" s="172" customFormat="1" ht="11.25" x14ac:dyDescent="0.25">
      <c r="A59" s="205" t="s">
        <v>175</v>
      </c>
      <c r="B59" s="206">
        <v>0</v>
      </c>
      <c r="C59" s="204">
        <v>0</v>
      </c>
      <c r="D59" s="204">
        <v>0</v>
      </c>
      <c r="E59" s="188">
        <f t="shared" si="78"/>
        <v>0</v>
      </c>
      <c r="F59" s="206">
        <v>0</v>
      </c>
      <c r="G59" s="204">
        <v>0</v>
      </c>
      <c r="H59" s="204">
        <v>0</v>
      </c>
      <c r="I59" s="188">
        <f t="shared" si="79"/>
        <v>0</v>
      </c>
      <c r="J59" s="206">
        <v>0</v>
      </c>
      <c r="K59" s="204">
        <v>0</v>
      </c>
      <c r="L59" s="204">
        <v>0</v>
      </c>
      <c r="M59" s="188">
        <f t="shared" si="80"/>
        <v>0</v>
      </c>
      <c r="N59" s="206">
        <v>0</v>
      </c>
      <c r="O59" s="204">
        <v>0</v>
      </c>
      <c r="P59" s="204">
        <v>0</v>
      </c>
      <c r="Q59" s="188">
        <f t="shared" si="81"/>
        <v>0</v>
      </c>
      <c r="R59" s="206">
        <v>0</v>
      </c>
      <c r="S59" s="204">
        <v>0</v>
      </c>
      <c r="T59" s="204">
        <v>0</v>
      </c>
      <c r="U59" s="188">
        <f t="shared" si="82"/>
        <v>0</v>
      </c>
      <c r="V59" s="206">
        <v>0</v>
      </c>
      <c r="W59" s="204">
        <v>0</v>
      </c>
      <c r="X59" s="204">
        <v>0</v>
      </c>
      <c r="Y59" s="188">
        <f t="shared" si="83"/>
        <v>0</v>
      </c>
      <c r="Z59" s="206">
        <v>0</v>
      </c>
      <c r="AA59" s="204">
        <v>0</v>
      </c>
      <c r="AB59" s="204">
        <v>0</v>
      </c>
      <c r="AC59" s="188">
        <f t="shared" si="84"/>
        <v>0</v>
      </c>
      <c r="AD59" s="206">
        <v>0</v>
      </c>
      <c r="AE59" s="204">
        <v>0</v>
      </c>
      <c r="AF59" s="204">
        <v>0</v>
      </c>
      <c r="AG59" s="188">
        <f t="shared" si="85"/>
        <v>0</v>
      </c>
      <c r="AH59" s="206">
        <v>0</v>
      </c>
      <c r="AI59" s="204">
        <v>0</v>
      </c>
      <c r="AJ59" s="204">
        <v>0</v>
      </c>
      <c r="AK59" s="188">
        <f t="shared" si="86"/>
        <v>0</v>
      </c>
      <c r="AL59" s="206">
        <v>0</v>
      </c>
      <c r="AM59" s="204">
        <v>0</v>
      </c>
      <c r="AN59" s="204">
        <v>0</v>
      </c>
      <c r="AO59" s="188">
        <f t="shared" si="87"/>
        <v>0</v>
      </c>
      <c r="AP59" s="206">
        <v>0</v>
      </c>
      <c r="AQ59" s="204">
        <v>0</v>
      </c>
      <c r="AR59" s="204">
        <v>0</v>
      </c>
      <c r="AS59" s="188">
        <f t="shared" si="88"/>
        <v>0</v>
      </c>
      <c r="AT59" s="206">
        <v>0</v>
      </c>
      <c r="AU59" s="204">
        <v>0</v>
      </c>
      <c r="AV59" s="204">
        <v>0</v>
      </c>
      <c r="AW59" s="188">
        <f t="shared" si="89"/>
        <v>0</v>
      </c>
      <c r="AX59" s="190">
        <f t="shared" si="93"/>
        <v>0</v>
      </c>
      <c r="AY59" s="191">
        <f t="shared" si="93"/>
        <v>0</v>
      </c>
      <c r="AZ59" s="191">
        <f t="shared" si="93"/>
        <v>0</v>
      </c>
      <c r="BA59" s="192">
        <f t="shared" si="93"/>
        <v>0</v>
      </c>
    </row>
    <row r="60" spans="1:53" s="172" customFormat="1" ht="11.25" x14ac:dyDescent="0.25">
      <c r="A60" s="205" t="s">
        <v>176</v>
      </c>
      <c r="B60" s="206">
        <v>0</v>
      </c>
      <c r="C60" s="204">
        <v>0</v>
      </c>
      <c r="D60" s="204">
        <v>0</v>
      </c>
      <c r="E60" s="188">
        <f t="shared" si="78"/>
        <v>0</v>
      </c>
      <c r="F60" s="206">
        <v>0</v>
      </c>
      <c r="G60" s="204">
        <v>0</v>
      </c>
      <c r="H60" s="204">
        <v>0</v>
      </c>
      <c r="I60" s="188">
        <f t="shared" si="79"/>
        <v>0</v>
      </c>
      <c r="J60" s="206">
        <v>0</v>
      </c>
      <c r="K60" s="204">
        <v>0</v>
      </c>
      <c r="L60" s="204">
        <v>0</v>
      </c>
      <c r="M60" s="188">
        <f t="shared" si="80"/>
        <v>0</v>
      </c>
      <c r="N60" s="206">
        <v>0</v>
      </c>
      <c r="O60" s="204">
        <v>0</v>
      </c>
      <c r="P60" s="204">
        <v>0</v>
      </c>
      <c r="Q60" s="188">
        <f t="shared" si="81"/>
        <v>0</v>
      </c>
      <c r="R60" s="206">
        <v>0</v>
      </c>
      <c r="S60" s="204">
        <v>0</v>
      </c>
      <c r="T60" s="204">
        <v>0</v>
      </c>
      <c r="U60" s="188">
        <f t="shared" si="82"/>
        <v>0</v>
      </c>
      <c r="V60" s="206">
        <v>0</v>
      </c>
      <c r="W60" s="204">
        <v>0</v>
      </c>
      <c r="X60" s="204">
        <v>0</v>
      </c>
      <c r="Y60" s="188">
        <f t="shared" si="83"/>
        <v>0</v>
      </c>
      <c r="Z60" s="206">
        <v>0</v>
      </c>
      <c r="AA60" s="204">
        <v>0</v>
      </c>
      <c r="AB60" s="204">
        <v>0</v>
      </c>
      <c r="AC60" s="188">
        <f t="shared" si="84"/>
        <v>0</v>
      </c>
      <c r="AD60" s="206">
        <v>0</v>
      </c>
      <c r="AE60" s="204">
        <v>0</v>
      </c>
      <c r="AF60" s="204">
        <v>0</v>
      </c>
      <c r="AG60" s="188">
        <f t="shared" si="85"/>
        <v>0</v>
      </c>
      <c r="AH60" s="206">
        <v>0</v>
      </c>
      <c r="AI60" s="204">
        <v>0</v>
      </c>
      <c r="AJ60" s="204">
        <v>0</v>
      </c>
      <c r="AK60" s="188">
        <f t="shared" si="86"/>
        <v>0</v>
      </c>
      <c r="AL60" s="206">
        <v>0</v>
      </c>
      <c r="AM60" s="204">
        <v>0</v>
      </c>
      <c r="AN60" s="204">
        <v>0</v>
      </c>
      <c r="AO60" s="188">
        <f t="shared" si="87"/>
        <v>0</v>
      </c>
      <c r="AP60" s="206">
        <v>0</v>
      </c>
      <c r="AQ60" s="204">
        <v>0</v>
      </c>
      <c r="AR60" s="204">
        <v>0</v>
      </c>
      <c r="AS60" s="188">
        <f t="shared" si="88"/>
        <v>0</v>
      </c>
      <c r="AT60" s="206">
        <v>0</v>
      </c>
      <c r="AU60" s="204">
        <v>0</v>
      </c>
      <c r="AV60" s="204">
        <v>0</v>
      </c>
      <c r="AW60" s="188">
        <f t="shared" si="89"/>
        <v>0</v>
      </c>
      <c r="AX60" s="190">
        <f t="shared" si="93"/>
        <v>0</v>
      </c>
      <c r="AY60" s="191">
        <f t="shared" si="93"/>
        <v>0</v>
      </c>
      <c r="AZ60" s="191">
        <f t="shared" si="93"/>
        <v>0</v>
      </c>
      <c r="BA60" s="192">
        <f t="shared" si="93"/>
        <v>0</v>
      </c>
    </row>
    <row r="61" spans="1:53" s="172" customFormat="1" ht="11.25" x14ac:dyDescent="0.25">
      <c r="A61" s="200" t="s">
        <v>177</v>
      </c>
      <c r="B61" s="206"/>
      <c r="C61" s="204"/>
      <c r="D61" s="204"/>
      <c r="E61" s="188" t="s">
        <v>142</v>
      </c>
      <c r="F61" s="206"/>
      <c r="G61" s="204"/>
      <c r="H61" s="204"/>
      <c r="I61" s="188" t="s">
        <v>142</v>
      </c>
      <c r="J61" s="206"/>
      <c r="K61" s="204"/>
      <c r="L61" s="204"/>
      <c r="M61" s="188" t="s">
        <v>142</v>
      </c>
      <c r="N61" s="206"/>
      <c r="O61" s="204"/>
      <c r="P61" s="204"/>
      <c r="Q61" s="188" t="s">
        <v>142</v>
      </c>
      <c r="R61" s="206"/>
      <c r="S61" s="204"/>
      <c r="T61" s="204"/>
      <c r="U61" s="188" t="s">
        <v>142</v>
      </c>
      <c r="V61" s="206"/>
      <c r="W61" s="204"/>
      <c r="X61" s="204"/>
      <c r="Y61" s="188" t="s">
        <v>142</v>
      </c>
      <c r="Z61" s="206"/>
      <c r="AA61" s="204"/>
      <c r="AB61" s="204"/>
      <c r="AC61" s="188" t="s">
        <v>142</v>
      </c>
      <c r="AD61" s="206"/>
      <c r="AE61" s="204"/>
      <c r="AF61" s="204"/>
      <c r="AG61" s="188" t="s">
        <v>142</v>
      </c>
      <c r="AH61" s="206"/>
      <c r="AI61" s="204"/>
      <c r="AJ61" s="204"/>
      <c r="AK61" s="188" t="s">
        <v>142</v>
      </c>
      <c r="AL61" s="206"/>
      <c r="AM61" s="204"/>
      <c r="AN61" s="204"/>
      <c r="AO61" s="188" t="s">
        <v>142</v>
      </c>
      <c r="AP61" s="206"/>
      <c r="AQ61" s="204"/>
      <c r="AR61" s="204"/>
      <c r="AS61" s="188" t="s">
        <v>142</v>
      </c>
      <c r="AT61" s="206"/>
      <c r="AU61" s="204"/>
      <c r="AV61" s="204"/>
      <c r="AW61" s="188" t="s">
        <v>142</v>
      </c>
      <c r="AX61" s="190"/>
      <c r="AY61" s="191"/>
      <c r="AZ61" s="191"/>
      <c r="BA61" s="192"/>
    </row>
    <row r="62" spans="1:53" s="172" customFormat="1" ht="11.25" x14ac:dyDescent="0.25">
      <c r="A62" s="205" t="s">
        <v>178</v>
      </c>
      <c r="B62" s="206">
        <v>0</v>
      </c>
      <c r="C62" s="204">
        <v>0</v>
      </c>
      <c r="D62" s="204">
        <v>0</v>
      </c>
      <c r="E62" s="188">
        <f t="shared" si="78"/>
        <v>0</v>
      </c>
      <c r="F62" s="206">
        <v>0</v>
      </c>
      <c r="G62" s="204">
        <v>0</v>
      </c>
      <c r="H62" s="204">
        <v>0</v>
      </c>
      <c r="I62" s="188">
        <f t="shared" si="79"/>
        <v>0</v>
      </c>
      <c r="J62" s="206">
        <v>0</v>
      </c>
      <c r="K62" s="204">
        <v>0</v>
      </c>
      <c r="L62" s="204">
        <v>0</v>
      </c>
      <c r="M62" s="188">
        <f t="shared" si="80"/>
        <v>0</v>
      </c>
      <c r="N62" s="206">
        <v>0</v>
      </c>
      <c r="O62" s="204">
        <v>0</v>
      </c>
      <c r="P62" s="204">
        <v>0</v>
      </c>
      <c r="Q62" s="188">
        <f t="shared" si="81"/>
        <v>0</v>
      </c>
      <c r="R62" s="206">
        <v>0</v>
      </c>
      <c r="S62" s="204">
        <v>0</v>
      </c>
      <c r="T62" s="204">
        <v>0</v>
      </c>
      <c r="U62" s="188">
        <f t="shared" si="82"/>
        <v>0</v>
      </c>
      <c r="V62" s="206">
        <v>0</v>
      </c>
      <c r="W62" s="204">
        <v>0</v>
      </c>
      <c r="X62" s="204">
        <v>0</v>
      </c>
      <c r="Y62" s="188">
        <f t="shared" si="83"/>
        <v>0</v>
      </c>
      <c r="Z62" s="206">
        <v>0</v>
      </c>
      <c r="AA62" s="204">
        <v>0</v>
      </c>
      <c r="AB62" s="204">
        <v>0</v>
      </c>
      <c r="AC62" s="188">
        <f t="shared" si="84"/>
        <v>0</v>
      </c>
      <c r="AD62" s="206">
        <v>0</v>
      </c>
      <c r="AE62" s="204">
        <v>0</v>
      </c>
      <c r="AF62" s="204">
        <v>0</v>
      </c>
      <c r="AG62" s="188">
        <f t="shared" si="85"/>
        <v>0</v>
      </c>
      <c r="AH62" s="206">
        <v>0</v>
      </c>
      <c r="AI62" s="204">
        <v>0</v>
      </c>
      <c r="AJ62" s="204">
        <v>0</v>
      </c>
      <c r="AK62" s="188">
        <f t="shared" si="86"/>
        <v>0</v>
      </c>
      <c r="AL62" s="206">
        <v>0</v>
      </c>
      <c r="AM62" s="204">
        <v>0</v>
      </c>
      <c r="AN62" s="204">
        <v>0</v>
      </c>
      <c r="AO62" s="188">
        <f t="shared" si="87"/>
        <v>0</v>
      </c>
      <c r="AP62" s="206">
        <v>0</v>
      </c>
      <c r="AQ62" s="204">
        <v>0</v>
      </c>
      <c r="AR62" s="204">
        <v>0</v>
      </c>
      <c r="AS62" s="188">
        <f t="shared" si="88"/>
        <v>0</v>
      </c>
      <c r="AT62" s="206">
        <v>0</v>
      </c>
      <c r="AU62" s="204">
        <v>0</v>
      </c>
      <c r="AV62" s="204">
        <v>0</v>
      </c>
      <c r="AW62" s="188">
        <f t="shared" si="89"/>
        <v>0</v>
      </c>
      <c r="AX62" s="190">
        <f t="shared" ref="AX62:AZ64" si="94">SUM(AT62,AP62,AL62,AH62,AD62,Z62,V62,R62,N62,J62,F62,B62)</f>
        <v>0</v>
      </c>
      <c r="AY62" s="191">
        <f t="shared" si="94"/>
        <v>0</v>
      </c>
      <c r="AZ62" s="191">
        <f t="shared" si="94"/>
        <v>0</v>
      </c>
      <c r="BA62" s="192">
        <f t="shared" si="93"/>
        <v>0</v>
      </c>
    </row>
    <row r="63" spans="1:53" s="172" customFormat="1" ht="11.25" x14ac:dyDescent="0.25">
      <c r="A63" s="205" t="s">
        <v>179</v>
      </c>
      <c r="B63" s="206">
        <v>0</v>
      </c>
      <c r="C63" s="204">
        <v>0</v>
      </c>
      <c r="D63" s="204">
        <v>0</v>
      </c>
      <c r="E63" s="188">
        <f t="shared" si="78"/>
        <v>0</v>
      </c>
      <c r="F63" s="206">
        <v>0</v>
      </c>
      <c r="G63" s="204">
        <v>0</v>
      </c>
      <c r="H63" s="204">
        <v>0</v>
      </c>
      <c r="I63" s="188">
        <f t="shared" si="79"/>
        <v>0</v>
      </c>
      <c r="J63" s="206">
        <v>0</v>
      </c>
      <c r="K63" s="204">
        <v>0</v>
      </c>
      <c r="L63" s="204">
        <v>0</v>
      </c>
      <c r="M63" s="188">
        <f t="shared" si="80"/>
        <v>0</v>
      </c>
      <c r="N63" s="206">
        <v>0</v>
      </c>
      <c r="O63" s="204">
        <v>0</v>
      </c>
      <c r="P63" s="204">
        <v>0</v>
      </c>
      <c r="Q63" s="188">
        <f t="shared" si="81"/>
        <v>0</v>
      </c>
      <c r="R63" s="206">
        <v>0</v>
      </c>
      <c r="S63" s="204">
        <v>0</v>
      </c>
      <c r="T63" s="204">
        <v>0</v>
      </c>
      <c r="U63" s="188">
        <f t="shared" si="82"/>
        <v>0</v>
      </c>
      <c r="V63" s="206">
        <v>0</v>
      </c>
      <c r="W63" s="204">
        <v>0</v>
      </c>
      <c r="X63" s="204">
        <v>0</v>
      </c>
      <c r="Y63" s="188">
        <f t="shared" si="83"/>
        <v>0</v>
      </c>
      <c r="Z63" s="206">
        <v>0</v>
      </c>
      <c r="AA63" s="204">
        <v>0</v>
      </c>
      <c r="AB63" s="204">
        <v>0</v>
      </c>
      <c r="AC63" s="188">
        <f t="shared" si="84"/>
        <v>0</v>
      </c>
      <c r="AD63" s="206">
        <v>0</v>
      </c>
      <c r="AE63" s="204">
        <v>0</v>
      </c>
      <c r="AF63" s="204">
        <v>0</v>
      </c>
      <c r="AG63" s="188">
        <f t="shared" si="85"/>
        <v>0</v>
      </c>
      <c r="AH63" s="206">
        <v>0</v>
      </c>
      <c r="AI63" s="204">
        <v>0</v>
      </c>
      <c r="AJ63" s="204">
        <v>0</v>
      </c>
      <c r="AK63" s="188">
        <f t="shared" si="86"/>
        <v>0</v>
      </c>
      <c r="AL63" s="206">
        <v>0</v>
      </c>
      <c r="AM63" s="204">
        <v>0</v>
      </c>
      <c r="AN63" s="204">
        <v>0</v>
      </c>
      <c r="AO63" s="188">
        <f t="shared" si="87"/>
        <v>0</v>
      </c>
      <c r="AP63" s="206">
        <v>0</v>
      </c>
      <c r="AQ63" s="204">
        <v>0</v>
      </c>
      <c r="AR63" s="204">
        <v>0</v>
      </c>
      <c r="AS63" s="188">
        <f t="shared" si="88"/>
        <v>0</v>
      </c>
      <c r="AT63" s="206">
        <v>0</v>
      </c>
      <c r="AU63" s="204">
        <v>0</v>
      </c>
      <c r="AV63" s="204">
        <v>0</v>
      </c>
      <c r="AW63" s="188">
        <f t="shared" si="89"/>
        <v>0</v>
      </c>
      <c r="AX63" s="190">
        <f t="shared" si="94"/>
        <v>0</v>
      </c>
      <c r="AY63" s="191">
        <f t="shared" si="94"/>
        <v>0</v>
      </c>
      <c r="AZ63" s="191">
        <f t="shared" si="94"/>
        <v>0</v>
      </c>
      <c r="BA63" s="192">
        <f t="shared" si="93"/>
        <v>0</v>
      </c>
    </row>
    <row r="64" spans="1:53" s="172" customFormat="1" ht="11.25" x14ac:dyDescent="0.25">
      <c r="A64" s="205" t="s">
        <v>180</v>
      </c>
      <c r="B64" s="206">
        <v>0</v>
      </c>
      <c r="C64" s="204">
        <v>0</v>
      </c>
      <c r="D64" s="204">
        <v>0</v>
      </c>
      <c r="E64" s="188">
        <f t="shared" si="78"/>
        <v>0</v>
      </c>
      <c r="F64" s="206">
        <v>0</v>
      </c>
      <c r="G64" s="204">
        <v>0</v>
      </c>
      <c r="H64" s="204">
        <v>0</v>
      </c>
      <c r="I64" s="188">
        <f t="shared" si="79"/>
        <v>0</v>
      </c>
      <c r="J64" s="206">
        <v>0</v>
      </c>
      <c r="K64" s="204">
        <v>0</v>
      </c>
      <c r="L64" s="204">
        <v>0</v>
      </c>
      <c r="M64" s="188">
        <f t="shared" si="80"/>
        <v>0</v>
      </c>
      <c r="N64" s="206">
        <v>0</v>
      </c>
      <c r="O64" s="204">
        <v>0</v>
      </c>
      <c r="P64" s="204">
        <v>0</v>
      </c>
      <c r="Q64" s="188">
        <f t="shared" si="81"/>
        <v>0</v>
      </c>
      <c r="R64" s="206">
        <v>0</v>
      </c>
      <c r="S64" s="204">
        <v>0</v>
      </c>
      <c r="T64" s="204">
        <v>0</v>
      </c>
      <c r="U64" s="188">
        <f t="shared" si="82"/>
        <v>0</v>
      </c>
      <c r="V64" s="206">
        <v>0</v>
      </c>
      <c r="W64" s="204">
        <v>0</v>
      </c>
      <c r="X64" s="204">
        <v>0</v>
      </c>
      <c r="Y64" s="188">
        <f t="shared" si="83"/>
        <v>0</v>
      </c>
      <c r="Z64" s="206">
        <v>0</v>
      </c>
      <c r="AA64" s="204">
        <v>0</v>
      </c>
      <c r="AB64" s="204">
        <v>0</v>
      </c>
      <c r="AC64" s="188">
        <f t="shared" si="84"/>
        <v>0</v>
      </c>
      <c r="AD64" s="206">
        <v>0</v>
      </c>
      <c r="AE64" s="204">
        <v>0</v>
      </c>
      <c r="AF64" s="204">
        <v>0</v>
      </c>
      <c r="AG64" s="188">
        <f t="shared" si="85"/>
        <v>0</v>
      </c>
      <c r="AH64" s="206">
        <v>0</v>
      </c>
      <c r="AI64" s="204">
        <v>0</v>
      </c>
      <c r="AJ64" s="204">
        <v>0</v>
      </c>
      <c r="AK64" s="188">
        <f t="shared" si="86"/>
        <v>0</v>
      </c>
      <c r="AL64" s="206">
        <v>0</v>
      </c>
      <c r="AM64" s="204">
        <v>0</v>
      </c>
      <c r="AN64" s="204">
        <v>0</v>
      </c>
      <c r="AO64" s="188">
        <f t="shared" si="87"/>
        <v>0</v>
      </c>
      <c r="AP64" s="206">
        <v>0</v>
      </c>
      <c r="AQ64" s="204">
        <v>0</v>
      </c>
      <c r="AR64" s="204">
        <v>0</v>
      </c>
      <c r="AS64" s="188">
        <f t="shared" si="88"/>
        <v>0</v>
      </c>
      <c r="AT64" s="206">
        <v>0</v>
      </c>
      <c r="AU64" s="204">
        <v>0</v>
      </c>
      <c r="AV64" s="204">
        <v>0</v>
      </c>
      <c r="AW64" s="188">
        <f t="shared" si="89"/>
        <v>0</v>
      </c>
      <c r="AX64" s="190">
        <f t="shared" si="94"/>
        <v>0</v>
      </c>
      <c r="AY64" s="191">
        <f t="shared" si="94"/>
        <v>0</v>
      </c>
      <c r="AZ64" s="191">
        <f t="shared" si="94"/>
        <v>0</v>
      </c>
      <c r="BA64" s="192">
        <f t="shared" si="93"/>
        <v>0</v>
      </c>
    </row>
    <row r="65" spans="1:53" s="172" customFormat="1" ht="11.25" x14ac:dyDescent="0.25">
      <c r="A65" s="200" t="s">
        <v>181</v>
      </c>
      <c r="B65" s="206"/>
      <c r="C65" s="204"/>
      <c r="D65" s="204"/>
      <c r="E65" s="188" t="s">
        <v>142</v>
      </c>
      <c r="F65" s="206"/>
      <c r="G65" s="204"/>
      <c r="H65" s="204"/>
      <c r="I65" s="188" t="s">
        <v>142</v>
      </c>
      <c r="J65" s="206"/>
      <c r="K65" s="204"/>
      <c r="L65" s="204"/>
      <c r="M65" s="188" t="s">
        <v>142</v>
      </c>
      <c r="N65" s="206"/>
      <c r="O65" s="204"/>
      <c r="P65" s="204"/>
      <c r="Q65" s="188" t="s">
        <v>142</v>
      </c>
      <c r="R65" s="206"/>
      <c r="S65" s="204"/>
      <c r="T65" s="204"/>
      <c r="U65" s="188" t="s">
        <v>142</v>
      </c>
      <c r="V65" s="206"/>
      <c r="W65" s="204"/>
      <c r="X65" s="204"/>
      <c r="Y65" s="188" t="s">
        <v>142</v>
      </c>
      <c r="Z65" s="206"/>
      <c r="AA65" s="204"/>
      <c r="AB65" s="204"/>
      <c r="AC65" s="188" t="s">
        <v>142</v>
      </c>
      <c r="AD65" s="206"/>
      <c r="AE65" s="204"/>
      <c r="AF65" s="204"/>
      <c r="AG65" s="188" t="s">
        <v>142</v>
      </c>
      <c r="AH65" s="206"/>
      <c r="AI65" s="204"/>
      <c r="AJ65" s="204"/>
      <c r="AK65" s="188" t="s">
        <v>142</v>
      </c>
      <c r="AL65" s="206"/>
      <c r="AM65" s="204"/>
      <c r="AN65" s="204"/>
      <c r="AO65" s="188" t="s">
        <v>142</v>
      </c>
      <c r="AP65" s="206"/>
      <c r="AQ65" s="204"/>
      <c r="AR65" s="204"/>
      <c r="AS65" s="188" t="s">
        <v>142</v>
      </c>
      <c r="AT65" s="206"/>
      <c r="AU65" s="204"/>
      <c r="AV65" s="204"/>
      <c r="AW65" s="188" t="s">
        <v>142</v>
      </c>
      <c r="AX65" s="190"/>
      <c r="AY65" s="191"/>
      <c r="AZ65" s="191"/>
      <c r="BA65" s="192"/>
    </row>
    <row r="66" spans="1:53" s="172" customFormat="1" ht="11.25" x14ac:dyDescent="0.25">
      <c r="A66" s="205" t="s">
        <v>182</v>
      </c>
      <c r="B66" s="206">
        <v>0</v>
      </c>
      <c r="C66" s="204">
        <v>0</v>
      </c>
      <c r="D66" s="204">
        <v>0</v>
      </c>
      <c r="E66" s="188">
        <f t="shared" si="78"/>
        <v>0</v>
      </c>
      <c r="F66" s="206">
        <v>0</v>
      </c>
      <c r="G66" s="204">
        <v>0</v>
      </c>
      <c r="H66" s="204">
        <v>0</v>
      </c>
      <c r="I66" s="188">
        <f t="shared" si="79"/>
        <v>0</v>
      </c>
      <c r="J66" s="206">
        <v>0</v>
      </c>
      <c r="K66" s="204">
        <v>0</v>
      </c>
      <c r="L66" s="204">
        <v>0</v>
      </c>
      <c r="M66" s="188">
        <f t="shared" si="80"/>
        <v>0</v>
      </c>
      <c r="N66" s="206">
        <v>0</v>
      </c>
      <c r="O66" s="204">
        <v>0</v>
      </c>
      <c r="P66" s="204">
        <v>0</v>
      </c>
      <c r="Q66" s="188">
        <f t="shared" si="81"/>
        <v>0</v>
      </c>
      <c r="R66" s="206">
        <v>0</v>
      </c>
      <c r="S66" s="204">
        <v>0</v>
      </c>
      <c r="T66" s="204">
        <v>0</v>
      </c>
      <c r="U66" s="188">
        <f t="shared" si="82"/>
        <v>0</v>
      </c>
      <c r="V66" s="206">
        <v>0</v>
      </c>
      <c r="W66" s="204">
        <v>0</v>
      </c>
      <c r="X66" s="204">
        <v>0</v>
      </c>
      <c r="Y66" s="188">
        <f t="shared" si="83"/>
        <v>0</v>
      </c>
      <c r="Z66" s="206">
        <v>0</v>
      </c>
      <c r="AA66" s="204">
        <v>0</v>
      </c>
      <c r="AB66" s="204">
        <v>0</v>
      </c>
      <c r="AC66" s="188">
        <f t="shared" si="84"/>
        <v>0</v>
      </c>
      <c r="AD66" s="206">
        <v>0</v>
      </c>
      <c r="AE66" s="204">
        <v>0</v>
      </c>
      <c r="AF66" s="204">
        <v>0</v>
      </c>
      <c r="AG66" s="188">
        <f t="shared" si="85"/>
        <v>0</v>
      </c>
      <c r="AH66" s="206">
        <v>0</v>
      </c>
      <c r="AI66" s="204">
        <v>0</v>
      </c>
      <c r="AJ66" s="204">
        <v>0</v>
      </c>
      <c r="AK66" s="188">
        <f t="shared" si="86"/>
        <v>0</v>
      </c>
      <c r="AL66" s="206">
        <v>0</v>
      </c>
      <c r="AM66" s="204">
        <v>0</v>
      </c>
      <c r="AN66" s="204">
        <v>0</v>
      </c>
      <c r="AO66" s="188">
        <f t="shared" si="87"/>
        <v>0</v>
      </c>
      <c r="AP66" s="206">
        <v>0</v>
      </c>
      <c r="AQ66" s="204">
        <v>0</v>
      </c>
      <c r="AR66" s="204">
        <v>0</v>
      </c>
      <c r="AS66" s="188">
        <f t="shared" si="88"/>
        <v>0</v>
      </c>
      <c r="AT66" s="206">
        <v>0</v>
      </c>
      <c r="AU66" s="204">
        <v>0</v>
      </c>
      <c r="AV66" s="204">
        <v>0</v>
      </c>
      <c r="AW66" s="188">
        <f t="shared" si="89"/>
        <v>0</v>
      </c>
      <c r="AX66" s="190">
        <f t="shared" ref="AX66:BA81" si="95">SUM(AT66,AP66,AL66,AH66,AD66,Z66,V66,R66,N66,J66,F66,B66)</f>
        <v>0</v>
      </c>
      <c r="AY66" s="191">
        <f t="shared" si="95"/>
        <v>0</v>
      </c>
      <c r="AZ66" s="191">
        <f t="shared" si="95"/>
        <v>0</v>
      </c>
      <c r="BA66" s="192">
        <f t="shared" si="93"/>
        <v>0</v>
      </c>
    </row>
    <row r="67" spans="1:53" s="172" customFormat="1" ht="11.25" x14ac:dyDescent="0.25">
      <c r="A67" s="205" t="s">
        <v>183</v>
      </c>
      <c r="B67" s="206">
        <v>0</v>
      </c>
      <c r="C67" s="204">
        <v>0</v>
      </c>
      <c r="D67" s="204">
        <v>0</v>
      </c>
      <c r="E67" s="188">
        <f t="shared" si="78"/>
        <v>0</v>
      </c>
      <c r="F67" s="206">
        <v>0</v>
      </c>
      <c r="G67" s="204">
        <v>0</v>
      </c>
      <c r="H67" s="204">
        <v>0</v>
      </c>
      <c r="I67" s="188">
        <f t="shared" si="79"/>
        <v>0</v>
      </c>
      <c r="J67" s="206">
        <v>0</v>
      </c>
      <c r="K67" s="204">
        <v>0</v>
      </c>
      <c r="L67" s="204">
        <v>0</v>
      </c>
      <c r="M67" s="188">
        <f t="shared" si="80"/>
        <v>0</v>
      </c>
      <c r="N67" s="206">
        <v>0</v>
      </c>
      <c r="O67" s="204">
        <v>0</v>
      </c>
      <c r="P67" s="204">
        <v>0</v>
      </c>
      <c r="Q67" s="188">
        <f t="shared" si="81"/>
        <v>0</v>
      </c>
      <c r="R67" s="206">
        <v>0</v>
      </c>
      <c r="S67" s="204">
        <v>0</v>
      </c>
      <c r="T67" s="204">
        <v>0</v>
      </c>
      <c r="U67" s="188">
        <f t="shared" si="82"/>
        <v>0</v>
      </c>
      <c r="V67" s="206">
        <v>0</v>
      </c>
      <c r="W67" s="204">
        <v>0</v>
      </c>
      <c r="X67" s="204">
        <v>0</v>
      </c>
      <c r="Y67" s="188">
        <f t="shared" si="83"/>
        <v>0</v>
      </c>
      <c r="Z67" s="206">
        <v>0</v>
      </c>
      <c r="AA67" s="204">
        <v>0</v>
      </c>
      <c r="AB67" s="204">
        <v>0</v>
      </c>
      <c r="AC67" s="188">
        <f t="shared" si="84"/>
        <v>0</v>
      </c>
      <c r="AD67" s="206">
        <v>0</v>
      </c>
      <c r="AE67" s="204">
        <v>0</v>
      </c>
      <c r="AF67" s="204">
        <v>0</v>
      </c>
      <c r="AG67" s="188">
        <f t="shared" si="85"/>
        <v>0</v>
      </c>
      <c r="AH67" s="206">
        <v>0</v>
      </c>
      <c r="AI67" s="204">
        <v>0</v>
      </c>
      <c r="AJ67" s="204">
        <v>0</v>
      </c>
      <c r="AK67" s="188">
        <f t="shared" si="86"/>
        <v>0</v>
      </c>
      <c r="AL67" s="206">
        <v>0</v>
      </c>
      <c r="AM67" s="204">
        <v>0</v>
      </c>
      <c r="AN67" s="204">
        <v>0</v>
      </c>
      <c r="AO67" s="188">
        <f t="shared" si="87"/>
        <v>0</v>
      </c>
      <c r="AP67" s="206">
        <v>0</v>
      </c>
      <c r="AQ67" s="204">
        <v>0</v>
      </c>
      <c r="AR67" s="204">
        <v>0</v>
      </c>
      <c r="AS67" s="188">
        <f t="shared" si="88"/>
        <v>0</v>
      </c>
      <c r="AT67" s="206">
        <v>0</v>
      </c>
      <c r="AU67" s="204">
        <v>0</v>
      </c>
      <c r="AV67" s="204">
        <v>0</v>
      </c>
      <c r="AW67" s="188">
        <f t="shared" si="89"/>
        <v>0</v>
      </c>
      <c r="AX67" s="190">
        <f t="shared" si="95"/>
        <v>0</v>
      </c>
      <c r="AY67" s="191">
        <f t="shared" si="95"/>
        <v>0</v>
      </c>
      <c r="AZ67" s="191">
        <f t="shared" si="95"/>
        <v>0</v>
      </c>
      <c r="BA67" s="192">
        <f t="shared" si="93"/>
        <v>0</v>
      </c>
    </row>
    <row r="68" spans="1:53" s="172" customFormat="1" ht="11.25" x14ac:dyDescent="0.25">
      <c r="A68" s="205" t="s">
        <v>184</v>
      </c>
      <c r="B68" s="206">
        <v>0</v>
      </c>
      <c r="C68" s="204">
        <v>0</v>
      </c>
      <c r="D68" s="204">
        <v>0</v>
      </c>
      <c r="E68" s="188">
        <f t="shared" si="78"/>
        <v>0</v>
      </c>
      <c r="F68" s="206">
        <v>0</v>
      </c>
      <c r="G68" s="204">
        <v>0</v>
      </c>
      <c r="H68" s="204">
        <v>0</v>
      </c>
      <c r="I68" s="188">
        <f t="shared" si="79"/>
        <v>0</v>
      </c>
      <c r="J68" s="206">
        <v>0</v>
      </c>
      <c r="K68" s="204">
        <v>0</v>
      </c>
      <c r="L68" s="204">
        <v>0</v>
      </c>
      <c r="M68" s="188">
        <f t="shared" si="80"/>
        <v>0</v>
      </c>
      <c r="N68" s="206">
        <v>0</v>
      </c>
      <c r="O68" s="204">
        <v>0</v>
      </c>
      <c r="P68" s="204">
        <v>0</v>
      </c>
      <c r="Q68" s="188">
        <f t="shared" si="81"/>
        <v>0</v>
      </c>
      <c r="R68" s="206">
        <v>0</v>
      </c>
      <c r="S68" s="204">
        <v>0</v>
      </c>
      <c r="T68" s="204">
        <v>0</v>
      </c>
      <c r="U68" s="188">
        <f t="shared" si="82"/>
        <v>0</v>
      </c>
      <c r="V68" s="206">
        <v>0</v>
      </c>
      <c r="W68" s="204">
        <v>0</v>
      </c>
      <c r="X68" s="204">
        <v>0</v>
      </c>
      <c r="Y68" s="188">
        <f t="shared" si="83"/>
        <v>0</v>
      </c>
      <c r="Z68" s="206">
        <v>0</v>
      </c>
      <c r="AA68" s="204">
        <v>0</v>
      </c>
      <c r="AB68" s="204">
        <v>0</v>
      </c>
      <c r="AC68" s="188">
        <f t="shared" si="84"/>
        <v>0</v>
      </c>
      <c r="AD68" s="206">
        <v>0</v>
      </c>
      <c r="AE68" s="204">
        <v>0</v>
      </c>
      <c r="AF68" s="204">
        <v>0</v>
      </c>
      <c r="AG68" s="188">
        <f t="shared" si="85"/>
        <v>0</v>
      </c>
      <c r="AH68" s="206">
        <v>0</v>
      </c>
      <c r="AI68" s="204">
        <v>0</v>
      </c>
      <c r="AJ68" s="204">
        <v>0</v>
      </c>
      <c r="AK68" s="188">
        <f t="shared" si="86"/>
        <v>0</v>
      </c>
      <c r="AL68" s="206">
        <v>0</v>
      </c>
      <c r="AM68" s="204">
        <v>0</v>
      </c>
      <c r="AN68" s="204">
        <v>0</v>
      </c>
      <c r="AO68" s="188">
        <f t="shared" si="87"/>
        <v>0</v>
      </c>
      <c r="AP68" s="206">
        <v>0</v>
      </c>
      <c r="AQ68" s="204">
        <v>0</v>
      </c>
      <c r="AR68" s="204">
        <v>0</v>
      </c>
      <c r="AS68" s="188">
        <f t="shared" si="88"/>
        <v>0</v>
      </c>
      <c r="AT68" s="206">
        <v>0</v>
      </c>
      <c r="AU68" s="204">
        <v>0</v>
      </c>
      <c r="AV68" s="204">
        <v>0</v>
      </c>
      <c r="AW68" s="188">
        <f t="shared" si="89"/>
        <v>0</v>
      </c>
      <c r="AX68" s="190">
        <f t="shared" si="95"/>
        <v>0</v>
      </c>
      <c r="AY68" s="191">
        <f t="shared" si="95"/>
        <v>0</v>
      </c>
      <c r="AZ68" s="191">
        <f t="shared" si="95"/>
        <v>0</v>
      </c>
      <c r="BA68" s="192">
        <f t="shared" si="93"/>
        <v>0</v>
      </c>
    </row>
    <row r="69" spans="1:53" s="172" customFormat="1" ht="11.25" x14ac:dyDescent="0.25">
      <c r="A69" s="205" t="s">
        <v>185</v>
      </c>
      <c r="B69" s="206">
        <v>0</v>
      </c>
      <c r="C69" s="204">
        <v>0</v>
      </c>
      <c r="D69" s="204">
        <v>0</v>
      </c>
      <c r="E69" s="188">
        <f t="shared" si="78"/>
        <v>0</v>
      </c>
      <c r="F69" s="206">
        <v>0</v>
      </c>
      <c r="G69" s="204">
        <v>0</v>
      </c>
      <c r="H69" s="204">
        <v>0</v>
      </c>
      <c r="I69" s="188">
        <f t="shared" si="79"/>
        <v>0</v>
      </c>
      <c r="J69" s="206">
        <v>0</v>
      </c>
      <c r="K69" s="204">
        <v>0</v>
      </c>
      <c r="L69" s="204">
        <v>0</v>
      </c>
      <c r="M69" s="188">
        <f t="shared" si="80"/>
        <v>0</v>
      </c>
      <c r="N69" s="206">
        <v>0</v>
      </c>
      <c r="O69" s="204">
        <v>0</v>
      </c>
      <c r="P69" s="204">
        <v>0</v>
      </c>
      <c r="Q69" s="188">
        <f t="shared" si="81"/>
        <v>0</v>
      </c>
      <c r="R69" s="206">
        <v>0</v>
      </c>
      <c r="S69" s="204">
        <v>0</v>
      </c>
      <c r="T69" s="204">
        <v>0</v>
      </c>
      <c r="U69" s="188">
        <f t="shared" si="82"/>
        <v>0</v>
      </c>
      <c r="V69" s="206">
        <v>0</v>
      </c>
      <c r="W69" s="204">
        <v>0</v>
      </c>
      <c r="X69" s="204">
        <v>0</v>
      </c>
      <c r="Y69" s="188">
        <f t="shared" si="83"/>
        <v>0</v>
      </c>
      <c r="Z69" s="206">
        <v>0</v>
      </c>
      <c r="AA69" s="204">
        <v>0</v>
      </c>
      <c r="AB69" s="204">
        <v>0</v>
      </c>
      <c r="AC69" s="188">
        <f t="shared" si="84"/>
        <v>0</v>
      </c>
      <c r="AD69" s="206">
        <v>0</v>
      </c>
      <c r="AE69" s="204">
        <v>0</v>
      </c>
      <c r="AF69" s="204">
        <v>0</v>
      </c>
      <c r="AG69" s="188">
        <f t="shared" si="85"/>
        <v>0</v>
      </c>
      <c r="AH69" s="206">
        <v>0</v>
      </c>
      <c r="AI69" s="204">
        <v>0</v>
      </c>
      <c r="AJ69" s="204">
        <v>0</v>
      </c>
      <c r="AK69" s="188">
        <f t="shared" si="86"/>
        <v>0</v>
      </c>
      <c r="AL69" s="206">
        <v>0</v>
      </c>
      <c r="AM69" s="204">
        <v>0</v>
      </c>
      <c r="AN69" s="204">
        <v>0</v>
      </c>
      <c r="AO69" s="188">
        <f t="shared" si="87"/>
        <v>0</v>
      </c>
      <c r="AP69" s="206">
        <v>0</v>
      </c>
      <c r="AQ69" s="204">
        <v>0</v>
      </c>
      <c r="AR69" s="204">
        <v>0</v>
      </c>
      <c r="AS69" s="188">
        <f t="shared" si="88"/>
        <v>0</v>
      </c>
      <c r="AT69" s="206">
        <v>0</v>
      </c>
      <c r="AU69" s="204">
        <v>0</v>
      </c>
      <c r="AV69" s="204">
        <v>0</v>
      </c>
      <c r="AW69" s="188">
        <f t="shared" si="89"/>
        <v>0</v>
      </c>
      <c r="AX69" s="190">
        <f t="shared" si="95"/>
        <v>0</v>
      </c>
      <c r="AY69" s="191">
        <f t="shared" si="95"/>
        <v>0</v>
      </c>
      <c r="AZ69" s="191">
        <f t="shared" si="95"/>
        <v>0</v>
      </c>
      <c r="BA69" s="192">
        <f t="shared" si="95"/>
        <v>0</v>
      </c>
    </row>
    <row r="70" spans="1:53" s="172" customFormat="1" ht="11.25" customHeight="1" x14ac:dyDescent="0.25">
      <c r="A70" s="205" t="s">
        <v>186</v>
      </c>
      <c r="B70" s="206">
        <v>0</v>
      </c>
      <c r="C70" s="204">
        <v>0</v>
      </c>
      <c r="D70" s="204">
        <v>0</v>
      </c>
      <c r="E70" s="188">
        <f t="shared" si="78"/>
        <v>0</v>
      </c>
      <c r="F70" s="206">
        <v>0</v>
      </c>
      <c r="G70" s="204">
        <v>0</v>
      </c>
      <c r="H70" s="204">
        <v>0</v>
      </c>
      <c r="I70" s="188">
        <f t="shared" si="79"/>
        <v>0</v>
      </c>
      <c r="J70" s="206">
        <v>0</v>
      </c>
      <c r="K70" s="204">
        <v>0</v>
      </c>
      <c r="L70" s="204">
        <v>0</v>
      </c>
      <c r="M70" s="188">
        <f t="shared" si="80"/>
        <v>0</v>
      </c>
      <c r="N70" s="206">
        <v>0</v>
      </c>
      <c r="O70" s="204">
        <v>0</v>
      </c>
      <c r="P70" s="204">
        <v>0</v>
      </c>
      <c r="Q70" s="188">
        <f t="shared" si="81"/>
        <v>0</v>
      </c>
      <c r="R70" s="206">
        <v>0</v>
      </c>
      <c r="S70" s="204">
        <v>0</v>
      </c>
      <c r="T70" s="204">
        <v>0</v>
      </c>
      <c r="U70" s="188">
        <f t="shared" si="82"/>
        <v>0</v>
      </c>
      <c r="V70" s="206">
        <v>0</v>
      </c>
      <c r="W70" s="204">
        <v>0</v>
      </c>
      <c r="X70" s="204">
        <v>0</v>
      </c>
      <c r="Y70" s="188">
        <f t="shared" si="83"/>
        <v>0</v>
      </c>
      <c r="Z70" s="206">
        <v>0</v>
      </c>
      <c r="AA70" s="204">
        <v>0</v>
      </c>
      <c r="AB70" s="204">
        <v>0</v>
      </c>
      <c r="AC70" s="188">
        <f t="shared" si="84"/>
        <v>0</v>
      </c>
      <c r="AD70" s="206">
        <v>0</v>
      </c>
      <c r="AE70" s="204">
        <v>0</v>
      </c>
      <c r="AF70" s="204">
        <v>0</v>
      </c>
      <c r="AG70" s="188">
        <f t="shared" si="85"/>
        <v>0</v>
      </c>
      <c r="AH70" s="206">
        <v>0</v>
      </c>
      <c r="AI70" s="204">
        <v>0</v>
      </c>
      <c r="AJ70" s="204">
        <v>0</v>
      </c>
      <c r="AK70" s="188">
        <f t="shared" si="86"/>
        <v>0</v>
      </c>
      <c r="AL70" s="206">
        <v>0</v>
      </c>
      <c r="AM70" s="204">
        <v>0</v>
      </c>
      <c r="AN70" s="204">
        <v>0</v>
      </c>
      <c r="AO70" s="188">
        <f t="shared" si="87"/>
        <v>0</v>
      </c>
      <c r="AP70" s="206">
        <v>0</v>
      </c>
      <c r="AQ70" s="204">
        <v>0</v>
      </c>
      <c r="AR70" s="204">
        <v>0</v>
      </c>
      <c r="AS70" s="188">
        <f t="shared" si="88"/>
        <v>0</v>
      </c>
      <c r="AT70" s="206">
        <v>0</v>
      </c>
      <c r="AU70" s="204">
        <v>0</v>
      </c>
      <c r="AV70" s="204">
        <v>0</v>
      </c>
      <c r="AW70" s="188">
        <f t="shared" si="89"/>
        <v>0</v>
      </c>
      <c r="AX70" s="190">
        <f t="shared" si="95"/>
        <v>0</v>
      </c>
      <c r="AY70" s="191">
        <f t="shared" si="95"/>
        <v>0</v>
      </c>
      <c r="AZ70" s="191">
        <f t="shared" si="95"/>
        <v>0</v>
      </c>
      <c r="BA70" s="192">
        <f t="shared" si="95"/>
        <v>0</v>
      </c>
    </row>
    <row r="71" spans="1:53" s="172" customFormat="1" ht="11.25" x14ac:dyDescent="0.25">
      <c r="A71" s="205" t="s">
        <v>187</v>
      </c>
      <c r="B71" s="206">
        <v>0</v>
      </c>
      <c r="C71" s="204">
        <v>0</v>
      </c>
      <c r="D71" s="204">
        <v>0</v>
      </c>
      <c r="E71" s="188">
        <f t="shared" si="78"/>
        <v>0</v>
      </c>
      <c r="F71" s="206">
        <v>0</v>
      </c>
      <c r="G71" s="204">
        <v>0</v>
      </c>
      <c r="H71" s="204">
        <v>0</v>
      </c>
      <c r="I71" s="188">
        <f t="shared" si="79"/>
        <v>0</v>
      </c>
      <c r="J71" s="206">
        <v>0</v>
      </c>
      <c r="K71" s="204">
        <v>0</v>
      </c>
      <c r="L71" s="204">
        <v>0</v>
      </c>
      <c r="M71" s="188">
        <f t="shared" si="80"/>
        <v>0</v>
      </c>
      <c r="N71" s="206">
        <v>0</v>
      </c>
      <c r="O71" s="204">
        <v>0</v>
      </c>
      <c r="P71" s="204">
        <v>0</v>
      </c>
      <c r="Q71" s="188">
        <f t="shared" si="81"/>
        <v>0</v>
      </c>
      <c r="R71" s="206">
        <v>0</v>
      </c>
      <c r="S71" s="204">
        <v>0</v>
      </c>
      <c r="T71" s="204">
        <v>0</v>
      </c>
      <c r="U71" s="188">
        <f t="shared" si="82"/>
        <v>0</v>
      </c>
      <c r="V71" s="206">
        <v>0</v>
      </c>
      <c r="W71" s="204">
        <v>0</v>
      </c>
      <c r="X71" s="204">
        <v>0</v>
      </c>
      <c r="Y71" s="188">
        <f t="shared" si="83"/>
        <v>0</v>
      </c>
      <c r="Z71" s="206">
        <v>0</v>
      </c>
      <c r="AA71" s="204">
        <v>0</v>
      </c>
      <c r="AB71" s="204">
        <v>0</v>
      </c>
      <c r="AC71" s="188">
        <f t="shared" si="84"/>
        <v>0</v>
      </c>
      <c r="AD71" s="206">
        <v>0</v>
      </c>
      <c r="AE71" s="204">
        <v>0</v>
      </c>
      <c r="AF71" s="204">
        <v>0</v>
      </c>
      <c r="AG71" s="188">
        <f t="shared" si="85"/>
        <v>0</v>
      </c>
      <c r="AH71" s="206">
        <v>0</v>
      </c>
      <c r="AI71" s="204">
        <v>0</v>
      </c>
      <c r="AJ71" s="204">
        <v>0</v>
      </c>
      <c r="AK71" s="188">
        <f t="shared" si="86"/>
        <v>0</v>
      </c>
      <c r="AL71" s="206">
        <v>0</v>
      </c>
      <c r="AM71" s="204">
        <v>0</v>
      </c>
      <c r="AN71" s="204">
        <v>0</v>
      </c>
      <c r="AO71" s="188">
        <f t="shared" si="87"/>
        <v>0</v>
      </c>
      <c r="AP71" s="206">
        <v>0</v>
      </c>
      <c r="AQ71" s="204">
        <v>0</v>
      </c>
      <c r="AR71" s="204">
        <v>0</v>
      </c>
      <c r="AS71" s="188">
        <f t="shared" si="88"/>
        <v>0</v>
      </c>
      <c r="AT71" s="206">
        <v>0</v>
      </c>
      <c r="AU71" s="204">
        <v>0</v>
      </c>
      <c r="AV71" s="204">
        <v>0</v>
      </c>
      <c r="AW71" s="188">
        <f t="shared" si="89"/>
        <v>0</v>
      </c>
      <c r="AX71" s="190">
        <f t="shared" si="95"/>
        <v>0</v>
      </c>
      <c r="AY71" s="191">
        <f t="shared" si="95"/>
        <v>0</v>
      </c>
      <c r="AZ71" s="191">
        <f t="shared" si="95"/>
        <v>0</v>
      </c>
      <c r="BA71" s="192">
        <f t="shared" si="95"/>
        <v>0</v>
      </c>
    </row>
    <row r="72" spans="1:53" s="172" customFormat="1" ht="11.25" x14ac:dyDescent="0.25">
      <c r="A72" s="205" t="s">
        <v>188</v>
      </c>
      <c r="B72" s="206">
        <v>0</v>
      </c>
      <c r="C72" s="204">
        <v>0</v>
      </c>
      <c r="D72" s="204">
        <v>0</v>
      </c>
      <c r="E72" s="188">
        <f t="shared" si="78"/>
        <v>0</v>
      </c>
      <c r="F72" s="206">
        <v>0</v>
      </c>
      <c r="G72" s="204">
        <v>0</v>
      </c>
      <c r="H72" s="204">
        <v>0</v>
      </c>
      <c r="I72" s="188">
        <f t="shared" si="79"/>
        <v>0</v>
      </c>
      <c r="J72" s="206">
        <v>0</v>
      </c>
      <c r="K72" s="204">
        <v>0</v>
      </c>
      <c r="L72" s="204">
        <v>0</v>
      </c>
      <c r="M72" s="188">
        <f t="shared" si="80"/>
        <v>0</v>
      </c>
      <c r="N72" s="206">
        <v>0</v>
      </c>
      <c r="O72" s="204">
        <v>0</v>
      </c>
      <c r="P72" s="204">
        <v>0</v>
      </c>
      <c r="Q72" s="188">
        <f t="shared" si="81"/>
        <v>0</v>
      </c>
      <c r="R72" s="206">
        <v>0</v>
      </c>
      <c r="S72" s="204">
        <v>0</v>
      </c>
      <c r="T72" s="204">
        <v>0</v>
      </c>
      <c r="U72" s="188">
        <f t="shared" si="82"/>
        <v>0</v>
      </c>
      <c r="V72" s="206">
        <v>0</v>
      </c>
      <c r="W72" s="204">
        <v>0</v>
      </c>
      <c r="X72" s="204">
        <v>0</v>
      </c>
      <c r="Y72" s="188">
        <f t="shared" si="83"/>
        <v>0</v>
      </c>
      <c r="Z72" s="206">
        <v>0</v>
      </c>
      <c r="AA72" s="204">
        <v>0</v>
      </c>
      <c r="AB72" s="204">
        <v>0</v>
      </c>
      <c r="AC72" s="188">
        <f t="shared" si="84"/>
        <v>0</v>
      </c>
      <c r="AD72" s="206">
        <v>0</v>
      </c>
      <c r="AE72" s="204">
        <v>0</v>
      </c>
      <c r="AF72" s="204">
        <v>0</v>
      </c>
      <c r="AG72" s="188">
        <f t="shared" si="85"/>
        <v>0</v>
      </c>
      <c r="AH72" s="206">
        <v>0</v>
      </c>
      <c r="AI72" s="204">
        <v>0</v>
      </c>
      <c r="AJ72" s="204">
        <v>0</v>
      </c>
      <c r="AK72" s="188">
        <f t="shared" si="86"/>
        <v>0</v>
      </c>
      <c r="AL72" s="206">
        <v>0</v>
      </c>
      <c r="AM72" s="204">
        <v>0</v>
      </c>
      <c r="AN72" s="204">
        <v>0</v>
      </c>
      <c r="AO72" s="188">
        <f t="shared" si="87"/>
        <v>0</v>
      </c>
      <c r="AP72" s="206">
        <v>0</v>
      </c>
      <c r="AQ72" s="204">
        <v>0</v>
      </c>
      <c r="AR72" s="204">
        <v>0</v>
      </c>
      <c r="AS72" s="188">
        <f t="shared" si="88"/>
        <v>0</v>
      </c>
      <c r="AT72" s="206">
        <v>0</v>
      </c>
      <c r="AU72" s="204">
        <v>0</v>
      </c>
      <c r="AV72" s="204">
        <v>0</v>
      </c>
      <c r="AW72" s="188">
        <f t="shared" si="89"/>
        <v>0</v>
      </c>
      <c r="AX72" s="190">
        <f t="shared" si="95"/>
        <v>0</v>
      </c>
      <c r="AY72" s="191">
        <f t="shared" si="95"/>
        <v>0</v>
      </c>
      <c r="AZ72" s="191">
        <f t="shared" si="95"/>
        <v>0</v>
      </c>
      <c r="BA72" s="192">
        <f t="shared" si="95"/>
        <v>0</v>
      </c>
    </row>
    <row r="73" spans="1:53" s="172" customFormat="1" ht="11.25" x14ac:dyDescent="0.25">
      <c r="A73" s="205" t="s">
        <v>189</v>
      </c>
      <c r="B73" s="206">
        <v>0</v>
      </c>
      <c r="C73" s="204">
        <v>0</v>
      </c>
      <c r="D73" s="204">
        <v>0</v>
      </c>
      <c r="E73" s="188">
        <f t="shared" si="78"/>
        <v>0</v>
      </c>
      <c r="F73" s="206">
        <v>0</v>
      </c>
      <c r="G73" s="204">
        <v>0</v>
      </c>
      <c r="H73" s="204">
        <v>0</v>
      </c>
      <c r="I73" s="188">
        <f t="shared" si="79"/>
        <v>0</v>
      </c>
      <c r="J73" s="206">
        <v>0</v>
      </c>
      <c r="K73" s="204">
        <v>0</v>
      </c>
      <c r="L73" s="204">
        <v>0</v>
      </c>
      <c r="M73" s="188">
        <f t="shared" si="80"/>
        <v>0</v>
      </c>
      <c r="N73" s="206">
        <v>0</v>
      </c>
      <c r="O73" s="204">
        <v>0</v>
      </c>
      <c r="P73" s="204">
        <v>0</v>
      </c>
      <c r="Q73" s="188">
        <f t="shared" si="81"/>
        <v>0</v>
      </c>
      <c r="R73" s="206">
        <v>0</v>
      </c>
      <c r="S73" s="204">
        <v>0</v>
      </c>
      <c r="T73" s="204">
        <v>0</v>
      </c>
      <c r="U73" s="188">
        <f t="shared" si="82"/>
        <v>0</v>
      </c>
      <c r="V73" s="206">
        <v>0</v>
      </c>
      <c r="W73" s="204">
        <v>0</v>
      </c>
      <c r="X73" s="204">
        <v>0</v>
      </c>
      <c r="Y73" s="188">
        <f t="shared" si="83"/>
        <v>0</v>
      </c>
      <c r="Z73" s="206">
        <v>0</v>
      </c>
      <c r="AA73" s="204">
        <v>0</v>
      </c>
      <c r="AB73" s="204">
        <v>0</v>
      </c>
      <c r="AC73" s="188">
        <f t="shared" si="84"/>
        <v>0</v>
      </c>
      <c r="AD73" s="206">
        <v>0</v>
      </c>
      <c r="AE73" s="204">
        <v>0</v>
      </c>
      <c r="AF73" s="204">
        <v>0</v>
      </c>
      <c r="AG73" s="188">
        <f t="shared" si="85"/>
        <v>0</v>
      </c>
      <c r="AH73" s="206">
        <v>0</v>
      </c>
      <c r="AI73" s="204">
        <v>0</v>
      </c>
      <c r="AJ73" s="204">
        <v>0</v>
      </c>
      <c r="AK73" s="188">
        <f t="shared" si="86"/>
        <v>0</v>
      </c>
      <c r="AL73" s="206">
        <v>0</v>
      </c>
      <c r="AM73" s="204">
        <v>0</v>
      </c>
      <c r="AN73" s="204">
        <v>0</v>
      </c>
      <c r="AO73" s="188">
        <f t="shared" si="87"/>
        <v>0</v>
      </c>
      <c r="AP73" s="206">
        <v>0</v>
      </c>
      <c r="AQ73" s="204">
        <v>0</v>
      </c>
      <c r="AR73" s="204">
        <v>0</v>
      </c>
      <c r="AS73" s="188">
        <f t="shared" si="88"/>
        <v>0</v>
      </c>
      <c r="AT73" s="206">
        <v>0</v>
      </c>
      <c r="AU73" s="204">
        <v>0</v>
      </c>
      <c r="AV73" s="204">
        <v>0</v>
      </c>
      <c r="AW73" s="188">
        <f t="shared" si="89"/>
        <v>0</v>
      </c>
      <c r="AX73" s="190">
        <f t="shared" si="95"/>
        <v>0</v>
      </c>
      <c r="AY73" s="191">
        <f t="shared" si="95"/>
        <v>0</v>
      </c>
      <c r="AZ73" s="191">
        <f t="shared" si="95"/>
        <v>0</v>
      </c>
      <c r="BA73" s="192">
        <f t="shared" si="95"/>
        <v>0</v>
      </c>
    </row>
    <row r="74" spans="1:53" s="172" customFormat="1" ht="11.25" x14ac:dyDescent="0.25">
      <c r="A74" s="205" t="s">
        <v>190</v>
      </c>
      <c r="B74" s="206">
        <v>0</v>
      </c>
      <c r="C74" s="204">
        <v>0</v>
      </c>
      <c r="D74" s="204">
        <v>0</v>
      </c>
      <c r="E74" s="188">
        <f t="shared" si="78"/>
        <v>0</v>
      </c>
      <c r="F74" s="206">
        <v>0</v>
      </c>
      <c r="G74" s="204">
        <v>0</v>
      </c>
      <c r="H74" s="204">
        <v>0</v>
      </c>
      <c r="I74" s="188">
        <f t="shared" si="79"/>
        <v>0</v>
      </c>
      <c r="J74" s="206">
        <v>0</v>
      </c>
      <c r="K74" s="204">
        <v>0</v>
      </c>
      <c r="L74" s="204">
        <v>0</v>
      </c>
      <c r="M74" s="188">
        <f t="shared" si="80"/>
        <v>0</v>
      </c>
      <c r="N74" s="206">
        <v>0</v>
      </c>
      <c r="O74" s="204">
        <v>0</v>
      </c>
      <c r="P74" s="204">
        <v>0</v>
      </c>
      <c r="Q74" s="188">
        <f t="shared" si="81"/>
        <v>0</v>
      </c>
      <c r="R74" s="206">
        <v>0</v>
      </c>
      <c r="S74" s="204">
        <v>0</v>
      </c>
      <c r="T74" s="204">
        <v>0</v>
      </c>
      <c r="U74" s="188">
        <f t="shared" si="82"/>
        <v>0</v>
      </c>
      <c r="V74" s="206">
        <v>0</v>
      </c>
      <c r="W74" s="204">
        <v>0</v>
      </c>
      <c r="X74" s="204">
        <v>0</v>
      </c>
      <c r="Y74" s="188">
        <f t="shared" si="83"/>
        <v>0</v>
      </c>
      <c r="Z74" s="206">
        <v>0</v>
      </c>
      <c r="AA74" s="204">
        <v>0</v>
      </c>
      <c r="AB74" s="204">
        <v>0</v>
      </c>
      <c r="AC74" s="188">
        <f t="shared" si="84"/>
        <v>0</v>
      </c>
      <c r="AD74" s="206">
        <v>0</v>
      </c>
      <c r="AE74" s="204">
        <v>0</v>
      </c>
      <c r="AF74" s="204">
        <v>0</v>
      </c>
      <c r="AG74" s="188">
        <f t="shared" si="85"/>
        <v>0</v>
      </c>
      <c r="AH74" s="206">
        <v>0</v>
      </c>
      <c r="AI74" s="204">
        <v>0</v>
      </c>
      <c r="AJ74" s="204">
        <v>0</v>
      </c>
      <c r="AK74" s="188">
        <f t="shared" si="86"/>
        <v>0</v>
      </c>
      <c r="AL74" s="206">
        <v>0</v>
      </c>
      <c r="AM74" s="204">
        <v>0</v>
      </c>
      <c r="AN74" s="204">
        <v>0</v>
      </c>
      <c r="AO74" s="188">
        <f t="shared" si="87"/>
        <v>0</v>
      </c>
      <c r="AP74" s="206">
        <v>0</v>
      </c>
      <c r="AQ74" s="204">
        <v>0</v>
      </c>
      <c r="AR74" s="204">
        <v>0</v>
      </c>
      <c r="AS74" s="188">
        <f t="shared" si="88"/>
        <v>0</v>
      </c>
      <c r="AT74" s="206">
        <v>0</v>
      </c>
      <c r="AU74" s="204">
        <v>0</v>
      </c>
      <c r="AV74" s="204">
        <v>0</v>
      </c>
      <c r="AW74" s="188">
        <f t="shared" si="89"/>
        <v>0</v>
      </c>
      <c r="AX74" s="190">
        <f t="shared" si="95"/>
        <v>0</v>
      </c>
      <c r="AY74" s="191">
        <f t="shared" si="95"/>
        <v>0</v>
      </c>
      <c r="AZ74" s="191">
        <f t="shared" si="95"/>
        <v>0</v>
      </c>
      <c r="BA74" s="192">
        <f t="shared" si="95"/>
        <v>0</v>
      </c>
    </row>
    <row r="75" spans="1:53" s="172" customFormat="1" ht="11.25" x14ac:dyDescent="0.25">
      <c r="A75" s="200" t="s">
        <v>191</v>
      </c>
      <c r="B75" s="206"/>
      <c r="C75" s="204"/>
      <c r="D75" s="204"/>
      <c r="E75" s="188" t="s">
        <v>142</v>
      </c>
      <c r="F75" s="206"/>
      <c r="G75" s="204"/>
      <c r="H75" s="204"/>
      <c r="I75" s="188" t="s">
        <v>142</v>
      </c>
      <c r="J75" s="206"/>
      <c r="K75" s="204"/>
      <c r="L75" s="204"/>
      <c r="M75" s="188" t="s">
        <v>142</v>
      </c>
      <c r="N75" s="206"/>
      <c r="O75" s="204"/>
      <c r="P75" s="204"/>
      <c r="Q75" s="188" t="s">
        <v>142</v>
      </c>
      <c r="R75" s="206"/>
      <c r="S75" s="204"/>
      <c r="T75" s="204"/>
      <c r="U75" s="188" t="s">
        <v>142</v>
      </c>
      <c r="V75" s="206"/>
      <c r="W75" s="204"/>
      <c r="X75" s="204"/>
      <c r="Y75" s="188" t="s">
        <v>142</v>
      </c>
      <c r="Z75" s="206"/>
      <c r="AA75" s="204"/>
      <c r="AB75" s="204"/>
      <c r="AC75" s="188" t="s">
        <v>142</v>
      </c>
      <c r="AD75" s="206"/>
      <c r="AE75" s="204"/>
      <c r="AF75" s="204"/>
      <c r="AG75" s="188" t="s">
        <v>142</v>
      </c>
      <c r="AH75" s="206"/>
      <c r="AI75" s="204"/>
      <c r="AJ75" s="204"/>
      <c r="AK75" s="188" t="s">
        <v>142</v>
      </c>
      <c r="AL75" s="206"/>
      <c r="AM75" s="204"/>
      <c r="AN75" s="204"/>
      <c r="AO75" s="188" t="s">
        <v>142</v>
      </c>
      <c r="AP75" s="206"/>
      <c r="AQ75" s="204"/>
      <c r="AR75" s="204"/>
      <c r="AS75" s="188" t="s">
        <v>142</v>
      </c>
      <c r="AT75" s="206"/>
      <c r="AU75" s="204"/>
      <c r="AV75" s="204"/>
      <c r="AW75" s="188" t="s">
        <v>142</v>
      </c>
      <c r="AX75" s="190"/>
      <c r="AY75" s="191"/>
      <c r="AZ75" s="191"/>
      <c r="BA75" s="192"/>
    </row>
    <row r="76" spans="1:53" s="172" customFormat="1" ht="11.25" x14ac:dyDescent="0.25">
      <c r="A76" s="205" t="s">
        <v>192</v>
      </c>
      <c r="B76" s="206">
        <v>0</v>
      </c>
      <c r="C76" s="204">
        <v>0</v>
      </c>
      <c r="D76" s="204">
        <v>0</v>
      </c>
      <c r="E76" s="188">
        <f t="shared" si="78"/>
        <v>0</v>
      </c>
      <c r="F76" s="206">
        <v>0</v>
      </c>
      <c r="G76" s="204">
        <v>0</v>
      </c>
      <c r="H76" s="204">
        <v>0</v>
      </c>
      <c r="I76" s="188">
        <f t="shared" si="79"/>
        <v>0</v>
      </c>
      <c r="J76" s="206">
        <v>0</v>
      </c>
      <c r="K76" s="204">
        <v>0</v>
      </c>
      <c r="L76" s="204">
        <v>0</v>
      </c>
      <c r="M76" s="188">
        <f t="shared" si="80"/>
        <v>0</v>
      </c>
      <c r="N76" s="206">
        <v>0</v>
      </c>
      <c r="O76" s="204">
        <v>0</v>
      </c>
      <c r="P76" s="204">
        <v>0</v>
      </c>
      <c r="Q76" s="188">
        <f t="shared" si="81"/>
        <v>0</v>
      </c>
      <c r="R76" s="206">
        <v>0</v>
      </c>
      <c r="S76" s="204">
        <v>0</v>
      </c>
      <c r="T76" s="204">
        <v>0</v>
      </c>
      <c r="U76" s="188">
        <f t="shared" si="82"/>
        <v>0</v>
      </c>
      <c r="V76" s="206">
        <v>0</v>
      </c>
      <c r="W76" s="204">
        <v>0</v>
      </c>
      <c r="X76" s="204">
        <v>0</v>
      </c>
      <c r="Y76" s="188">
        <f t="shared" si="83"/>
        <v>0</v>
      </c>
      <c r="Z76" s="206">
        <v>0</v>
      </c>
      <c r="AA76" s="204">
        <v>0</v>
      </c>
      <c r="AB76" s="204">
        <v>0</v>
      </c>
      <c r="AC76" s="188">
        <f t="shared" si="84"/>
        <v>0</v>
      </c>
      <c r="AD76" s="206">
        <v>0</v>
      </c>
      <c r="AE76" s="204">
        <v>0</v>
      </c>
      <c r="AF76" s="204">
        <v>0</v>
      </c>
      <c r="AG76" s="188">
        <f t="shared" si="85"/>
        <v>0</v>
      </c>
      <c r="AH76" s="206">
        <v>0</v>
      </c>
      <c r="AI76" s="204">
        <v>0</v>
      </c>
      <c r="AJ76" s="204">
        <v>0</v>
      </c>
      <c r="AK76" s="188">
        <f t="shared" si="86"/>
        <v>0</v>
      </c>
      <c r="AL76" s="206">
        <v>0</v>
      </c>
      <c r="AM76" s="204">
        <v>0</v>
      </c>
      <c r="AN76" s="204">
        <v>0</v>
      </c>
      <c r="AO76" s="188">
        <f t="shared" si="87"/>
        <v>0</v>
      </c>
      <c r="AP76" s="206">
        <v>0</v>
      </c>
      <c r="AQ76" s="204">
        <v>0</v>
      </c>
      <c r="AR76" s="204">
        <v>0</v>
      </c>
      <c r="AS76" s="188">
        <f t="shared" si="88"/>
        <v>0</v>
      </c>
      <c r="AT76" s="206">
        <v>0</v>
      </c>
      <c r="AU76" s="204">
        <v>0</v>
      </c>
      <c r="AV76" s="204">
        <v>0</v>
      </c>
      <c r="AW76" s="188">
        <f t="shared" si="89"/>
        <v>0</v>
      </c>
      <c r="AX76" s="190">
        <f t="shared" ref="AX76:BA91" si="96">SUM(AT76,AP76,AL76,AH76,AD76,Z76,V76,R76,N76,J76,F76,B76)</f>
        <v>0</v>
      </c>
      <c r="AY76" s="191">
        <f t="shared" si="96"/>
        <v>0</v>
      </c>
      <c r="AZ76" s="191">
        <f t="shared" si="96"/>
        <v>0</v>
      </c>
      <c r="BA76" s="192">
        <f t="shared" si="95"/>
        <v>0</v>
      </c>
    </row>
    <row r="77" spans="1:53" s="172" customFormat="1" ht="11.25" x14ac:dyDescent="0.25">
      <c r="A77" s="205" t="s">
        <v>193</v>
      </c>
      <c r="B77" s="206">
        <v>0</v>
      </c>
      <c r="C77" s="204">
        <v>0</v>
      </c>
      <c r="D77" s="204">
        <v>0</v>
      </c>
      <c r="E77" s="188">
        <f t="shared" si="78"/>
        <v>0</v>
      </c>
      <c r="F77" s="206">
        <v>0</v>
      </c>
      <c r="G77" s="204">
        <v>0</v>
      </c>
      <c r="H77" s="204">
        <v>0</v>
      </c>
      <c r="I77" s="188">
        <f t="shared" si="79"/>
        <v>0</v>
      </c>
      <c r="J77" s="206">
        <v>0</v>
      </c>
      <c r="K77" s="204">
        <v>0</v>
      </c>
      <c r="L77" s="204">
        <v>0</v>
      </c>
      <c r="M77" s="188">
        <f t="shared" si="80"/>
        <v>0</v>
      </c>
      <c r="N77" s="206">
        <v>0</v>
      </c>
      <c r="O77" s="204">
        <v>0</v>
      </c>
      <c r="P77" s="204">
        <v>0</v>
      </c>
      <c r="Q77" s="188">
        <f t="shared" si="81"/>
        <v>0</v>
      </c>
      <c r="R77" s="206">
        <v>0</v>
      </c>
      <c r="S77" s="204">
        <v>0</v>
      </c>
      <c r="T77" s="204">
        <v>0</v>
      </c>
      <c r="U77" s="188">
        <f t="shared" si="82"/>
        <v>0</v>
      </c>
      <c r="V77" s="206">
        <v>0</v>
      </c>
      <c r="W77" s="204">
        <v>0</v>
      </c>
      <c r="X77" s="204">
        <v>0</v>
      </c>
      <c r="Y77" s="188">
        <f t="shared" si="83"/>
        <v>0</v>
      </c>
      <c r="Z77" s="206">
        <v>0</v>
      </c>
      <c r="AA77" s="204">
        <v>0</v>
      </c>
      <c r="AB77" s="204">
        <v>0</v>
      </c>
      <c r="AC77" s="188">
        <f t="shared" si="84"/>
        <v>0</v>
      </c>
      <c r="AD77" s="206">
        <v>0</v>
      </c>
      <c r="AE77" s="204">
        <v>0</v>
      </c>
      <c r="AF77" s="204">
        <v>0</v>
      </c>
      <c r="AG77" s="188">
        <f t="shared" si="85"/>
        <v>0</v>
      </c>
      <c r="AH77" s="206">
        <v>0</v>
      </c>
      <c r="AI77" s="204">
        <v>0</v>
      </c>
      <c r="AJ77" s="204">
        <v>0</v>
      </c>
      <c r="AK77" s="188">
        <f t="shared" si="86"/>
        <v>0</v>
      </c>
      <c r="AL77" s="206">
        <v>0</v>
      </c>
      <c r="AM77" s="204">
        <v>0</v>
      </c>
      <c r="AN77" s="204">
        <v>0</v>
      </c>
      <c r="AO77" s="188">
        <f t="shared" si="87"/>
        <v>0</v>
      </c>
      <c r="AP77" s="206">
        <v>0</v>
      </c>
      <c r="AQ77" s="204">
        <v>0</v>
      </c>
      <c r="AR77" s="204">
        <v>0</v>
      </c>
      <c r="AS77" s="188">
        <f t="shared" si="88"/>
        <v>0</v>
      </c>
      <c r="AT77" s="206">
        <v>0</v>
      </c>
      <c r="AU77" s="204">
        <v>0</v>
      </c>
      <c r="AV77" s="204">
        <v>0</v>
      </c>
      <c r="AW77" s="188">
        <f t="shared" si="89"/>
        <v>0</v>
      </c>
      <c r="AX77" s="190">
        <f t="shared" si="96"/>
        <v>0</v>
      </c>
      <c r="AY77" s="191">
        <f t="shared" si="96"/>
        <v>0</v>
      </c>
      <c r="AZ77" s="191">
        <f t="shared" si="96"/>
        <v>0</v>
      </c>
      <c r="BA77" s="192">
        <f t="shared" si="95"/>
        <v>0</v>
      </c>
    </row>
    <row r="78" spans="1:53" s="172" customFormat="1" ht="11.25" x14ac:dyDescent="0.25">
      <c r="A78" s="205" t="s">
        <v>194</v>
      </c>
      <c r="B78" s="206">
        <v>0</v>
      </c>
      <c r="C78" s="204">
        <v>0</v>
      </c>
      <c r="D78" s="204">
        <v>0</v>
      </c>
      <c r="E78" s="188">
        <f t="shared" si="78"/>
        <v>0</v>
      </c>
      <c r="F78" s="206">
        <v>0</v>
      </c>
      <c r="G78" s="204">
        <v>0</v>
      </c>
      <c r="H78" s="204">
        <v>0</v>
      </c>
      <c r="I78" s="188">
        <f t="shared" si="79"/>
        <v>0</v>
      </c>
      <c r="J78" s="206">
        <v>0</v>
      </c>
      <c r="K78" s="204">
        <v>0</v>
      </c>
      <c r="L78" s="204">
        <v>0</v>
      </c>
      <c r="M78" s="188">
        <f t="shared" si="80"/>
        <v>0</v>
      </c>
      <c r="N78" s="206">
        <v>0</v>
      </c>
      <c r="O78" s="204">
        <v>0</v>
      </c>
      <c r="P78" s="204">
        <v>0</v>
      </c>
      <c r="Q78" s="188">
        <f t="shared" si="81"/>
        <v>0</v>
      </c>
      <c r="R78" s="206">
        <v>0</v>
      </c>
      <c r="S78" s="204">
        <v>0</v>
      </c>
      <c r="T78" s="204">
        <v>0</v>
      </c>
      <c r="U78" s="188">
        <f t="shared" si="82"/>
        <v>0</v>
      </c>
      <c r="V78" s="206">
        <v>0</v>
      </c>
      <c r="W78" s="204">
        <v>0</v>
      </c>
      <c r="X78" s="204">
        <v>0</v>
      </c>
      <c r="Y78" s="188">
        <f t="shared" si="83"/>
        <v>0</v>
      </c>
      <c r="Z78" s="206">
        <v>0</v>
      </c>
      <c r="AA78" s="204">
        <v>0</v>
      </c>
      <c r="AB78" s="204">
        <v>0</v>
      </c>
      <c r="AC78" s="188">
        <f t="shared" si="84"/>
        <v>0</v>
      </c>
      <c r="AD78" s="206">
        <v>0</v>
      </c>
      <c r="AE78" s="204">
        <v>0</v>
      </c>
      <c r="AF78" s="204">
        <v>0</v>
      </c>
      <c r="AG78" s="188">
        <f t="shared" si="85"/>
        <v>0</v>
      </c>
      <c r="AH78" s="206">
        <v>0</v>
      </c>
      <c r="AI78" s="204">
        <v>0</v>
      </c>
      <c r="AJ78" s="204">
        <v>0</v>
      </c>
      <c r="AK78" s="188">
        <f t="shared" si="86"/>
        <v>0</v>
      </c>
      <c r="AL78" s="206">
        <v>0</v>
      </c>
      <c r="AM78" s="204">
        <v>0</v>
      </c>
      <c r="AN78" s="204">
        <v>0</v>
      </c>
      <c r="AO78" s="188">
        <f t="shared" si="87"/>
        <v>0</v>
      </c>
      <c r="AP78" s="206">
        <v>0</v>
      </c>
      <c r="AQ78" s="204">
        <v>0</v>
      </c>
      <c r="AR78" s="204">
        <v>0</v>
      </c>
      <c r="AS78" s="188">
        <f t="shared" si="88"/>
        <v>0</v>
      </c>
      <c r="AT78" s="206">
        <v>0</v>
      </c>
      <c r="AU78" s="204">
        <v>0</v>
      </c>
      <c r="AV78" s="204">
        <v>0</v>
      </c>
      <c r="AW78" s="188">
        <f t="shared" si="89"/>
        <v>0</v>
      </c>
      <c r="AX78" s="190">
        <f t="shared" si="96"/>
        <v>0</v>
      </c>
      <c r="AY78" s="191">
        <f t="shared" si="96"/>
        <v>0</v>
      </c>
      <c r="AZ78" s="191">
        <f t="shared" si="96"/>
        <v>0</v>
      </c>
      <c r="BA78" s="192">
        <f t="shared" si="95"/>
        <v>0</v>
      </c>
    </row>
    <row r="79" spans="1:53" s="172" customFormat="1" ht="11.25" x14ac:dyDescent="0.25">
      <c r="A79" s="205" t="s">
        <v>195</v>
      </c>
      <c r="B79" s="206">
        <v>0</v>
      </c>
      <c r="C79" s="204">
        <v>0</v>
      </c>
      <c r="D79" s="204">
        <v>0</v>
      </c>
      <c r="E79" s="188">
        <f t="shared" si="78"/>
        <v>0</v>
      </c>
      <c r="F79" s="206">
        <v>0</v>
      </c>
      <c r="G79" s="204">
        <v>0</v>
      </c>
      <c r="H79" s="204">
        <v>0</v>
      </c>
      <c r="I79" s="188">
        <f t="shared" si="79"/>
        <v>0</v>
      </c>
      <c r="J79" s="206">
        <v>0</v>
      </c>
      <c r="K79" s="204">
        <v>0</v>
      </c>
      <c r="L79" s="204">
        <v>0</v>
      </c>
      <c r="M79" s="188">
        <f t="shared" si="80"/>
        <v>0</v>
      </c>
      <c r="N79" s="206">
        <v>0</v>
      </c>
      <c r="O79" s="204">
        <v>0</v>
      </c>
      <c r="P79" s="204">
        <v>0</v>
      </c>
      <c r="Q79" s="188">
        <f t="shared" si="81"/>
        <v>0</v>
      </c>
      <c r="R79" s="206">
        <v>0</v>
      </c>
      <c r="S79" s="204">
        <v>0</v>
      </c>
      <c r="T79" s="204">
        <v>0</v>
      </c>
      <c r="U79" s="188">
        <f t="shared" si="82"/>
        <v>0</v>
      </c>
      <c r="V79" s="206">
        <v>0</v>
      </c>
      <c r="W79" s="204">
        <v>0</v>
      </c>
      <c r="X79" s="204">
        <v>0</v>
      </c>
      <c r="Y79" s="188">
        <f t="shared" si="83"/>
        <v>0</v>
      </c>
      <c r="Z79" s="206">
        <v>0</v>
      </c>
      <c r="AA79" s="204">
        <v>0</v>
      </c>
      <c r="AB79" s="204">
        <v>0</v>
      </c>
      <c r="AC79" s="188">
        <f t="shared" si="84"/>
        <v>0</v>
      </c>
      <c r="AD79" s="206">
        <v>0</v>
      </c>
      <c r="AE79" s="204">
        <v>0</v>
      </c>
      <c r="AF79" s="204">
        <v>0</v>
      </c>
      <c r="AG79" s="188">
        <f t="shared" si="85"/>
        <v>0</v>
      </c>
      <c r="AH79" s="206">
        <v>0</v>
      </c>
      <c r="AI79" s="204">
        <v>0</v>
      </c>
      <c r="AJ79" s="204">
        <v>0</v>
      </c>
      <c r="AK79" s="188">
        <f t="shared" si="86"/>
        <v>0</v>
      </c>
      <c r="AL79" s="206">
        <v>0</v>
      </c>
      <c r="AM79" s="204">
        <v>0</v>
      </c>
      <c r="AN79" s="204">
        <v>0</v>
      </c>
      <c r="AO79" s="188">
        <f t="shared" si="87"/>
        <v>0</v>
      </c>
      <c r="AP79" s="206">
        <v>0</v>
      </c>
      <c r="AQ79" s="204">
        <v>0</v>
      </c>
      <c r="AR79" s="204">
        <v>0</v>
      </c>
      <c r="AS79" s="188">
        <f t="shared" si="88"/>
        <v>0</v>
      </c>
      <c r="AT79" s="206">
        <v>0</v>
      </c>
      <c r="AU79" s="204">
        <v>0</v>
      </c>
      <c r="AV79" s="204">
        <v>0</v>
      </c>
      <c r="AW79" s="188">
        <f t="shared" si="89"/>
        <v>0</v>
      </c>
      <c r="AX79" s="190">
        <f t="shared" si="96"/>
        <v>0</v>
      </c>
      <c r="AY79" s="191">
        <f t="shared" si="96"/>
        <v>0</v>
      </c>
      <c r="AZ79" s="191">
        <f t="shared" si="96"/>
        <v>0</v>
      </c>
      <c r="BA79" s="192">
        <f t="shared" si="95"/>
        <v>0</v>
      </c>
    </row>
    <row r="80" spans="1:53" s="172" customFormat="1" ht="11.25" x14ac:dyDescent="0.25">
      <c r="A80" s="205" t="s">
        <v>196</v>
      </c>
      <c r="B80" s="206">
        <v>0</v>
      </c>
      <c r="C80" s="204">
        <v>0</v>
      </c>
      <c r="D80" s="204">
        <v>0</v>
      </c>
      <c r="E80" s="188">
        <f t="shared" si="78"/>
        <v>0</v>
      </c>
      <c r="F80" s="206">
        <v>0</v>
      </c>
      <c r="G80" s="204">
        <v>0</v>
      </c>
      <c r="H80" s="204">
        <v>0</v>
      </c>
      <c r="I80" s="188">
        <f t="shared" si="79"/>
        <v>0</v>
      </c>
      <c r="J80" s="206">
        <v>0</v>
      </c>
      <c r="K80" s="204">
        <v>0</v>
      </c>
      <c r="L80" s="204">
        <v>0</v>
      </c>
      <c r="M80" s="188">
        <f t="shared" si="80"/>
        <v>0</v>
      </c>
      <c r="N80" s="206">
        <v>0</v>
      </c>
      <c r="O80" s="204">
        <v>0</v>
      </c>
      <c r="P80" s="204">
        <v>0</v>
      </c>
      <c r="Q80" s="188">
        <f t="shared" si="81"/>
        <v>0</v>
      </c>
      <c r="R80" s="206">
        <v>0</v>
      </c>
      <c r="S80" s="204">
        <v>0</v>
      </c>
      <c r="T80" s="204">
        <v>0</v>
      </c>
      <c r="U80" s="188">
        <f t="shared" si="82"/>
        <v>0</v>
      </c>
      <c r="V80" s="206">
        <v>0</v>
      </c>
      <c r="W80" s="204">
        <v>0</v>
      </c>
      <c r="X80" s="204">
        <v>0</v>
      </c>
      <c r="Y80" s="188">
        <f t="shared" si="83"/>
        <v>0</v>
      </c>
      <c r="Z80" s="206">
        <v>0</v>
      </c>
      <c r="AA80" s="204">
        <v>0</v>
      </c>
      <c r="AB80" s="204">
        <v>0</v>
      </c>
      <c r="AC80" s="188">
        <f t="shared" si="84"/>
        <v>0</v>
      </c>
      <c r="AD80" s="206">
        <v>0</v>
      </c>
      <c r="AE80" s="204">
        <v>0</v>
      </c>
      <c r="AF80" s="204">
        <v>0</v>
      </c>
      <c r="AG80" s="188">
        <f t="shared" si="85"/>
        <v>0</v>
      </c>
      <c r="AH80" s="206">
        <v>0</v>
      </c>
      <c r="AI80" s="204">
        <v>0</v>
      </c>
      <c r="AJ80" s="204">
        <v>0</v>
      </c>
      <c r="AK80" s="188">
        <f t="shared" si="86"/>
        <v>0</v>
      </c>
      <c r="AL80" s="206">
        <v>0</v>
      </c>
      <c r="AM80" s="204">
        <v>0</v>
      </c>
      <c r="AN80" s="204">
        <v>0</v>
      </c>
      <c r="AO80" s="188">
        <f t="shared" si="87"/>
        <v>0</v>
      </c>
      <c r="AP80" s="206">
        <v>0</v>
      </c>
      <c r="AQ80" s="204">
        <v>0</v>
      </c>
      <c r="AR80" s="204">
        <v>0</v>
      </c>
      <c r="AS80" s="188">
        <f t="shared" si="88"/>
        <v>0</v>
      </c>
      <c r="AT80" s="206">
        <v>0</v>
      </c>
      <c r="AU80" s="204">
        <v>0</v>
      </c>
      <c r="AV80" s="204">
        <v>0</v>
      </c>
      <c r="AW80" s="188">
        <f t="shared" si="89"/>
        <v>0</v>
      </c>
      <c r="AX80" s="190">
        <f t="shared" si="96"/>
        <v>0</v>
      </c>
      <c r="AY80" s="191">
        <f t="shared" si="96"/>
        <v>0</v>
      </c>
      <c r="AZ80" s="191">
        <f t="shared" si="96"/>
        <v>0</v>
      </c>
      <c r="BA80" s="192">
        <f t="shared" si="95"/>
        <v>0</v>
      </c>
    </row>
    <row r="81" spans="1:53" s="172" customFormat="1" ht="11.25" x14ac:dyDescent="0.25">
      <c r="A81" s="205" t="s">
        <v>197</v>
      </c>
      <c r="B81" s="206">
        <v>0</v>
      </c>
      <c r="C81" s="204">
        <v>0</v>
      </c>
      <c r="D81" s="204">
        <v>0</v>
      </c>
      <c r="E81" s="188">
        <f t="shared" si="78"/>
        <v>0</v>
      </c>
      <c r="F81" s="206">
        <v>0</v>
      </c>
      <c r="G81" s="204">
        <v>0</v>
      </c>
      <c r="H81" s="204">
        <v>0</v>
      </c>
      <c r="I81" s="188">
        <f t="shared" si="79"/>
        <v>0</v>
      </c>
      <c r="J81" s="206">
        <v>0</v>
      </c>
      <c r="K81" s="204">
        <v>0</v>
      </c>
      <c r="L81" s="204">
        <v>0</v>
      </c>
      <c r="M81" s="188">
        <f t="shared" si="80"/>
        <v>0</v>
      </c>
      <c r="N81" s="206">
        <v>0</v>
      </c>
      <c r="O81" s="204">
        <v>0</v>
      </c>
      <c r="P81" s="204">
        <v>0</v>
      </c>
      <c r="Q81" s="188">
        <f t="shared" si="81"/>
        <v>0</v>
      </c>
      <c r="R81" s="206">
        <v>0</v>
      </c>
      <c r="S81" s="204">
        <v>0</v>
      </c>
      <c r="T81" s="204">
        <v>0</v>
      </c>
      <c r="U81" s="188">
        <f t="shared" si="82"/>
        <v>0</v>
      </c>
      <c r="V81" s="206">
        <v>0</v>
      </c>
      <c r="W81" s="204">
        <v>0</v>
      </c>
      <c r="X81" s="204">
        <v>0</v>
      </c>
      <c r="Y81" s="188">
        <f t="shared" si="83"/>
        <v>0</v>
      </c>
      <c r="Z81" s="206">
        <v>0</v>
      </c>
      <c r="AA81" s="204">
        <v>0</v>
      </c>
      <c r="AB81" s="204">
        <v>0</v>
      </c>
      <c r="AC81" s="188">
        <f t="shared" si="84"/>
        <v>0</v>
      </c>
      <c r="AD81" s="206">
        <v>0</v>
      </c>
      <c r="AE81" s="204">
        <v>0</v>
      </c>
      <c r="AF81" s="204">
        <v>0</v>
      </c>
      <c r="AG81" s="188">
        <f t="shared" si="85"/>
        <v>0</v>
      </c>
      <c r="AH81" s="206">
        <v>0</v>
      </c>
      <c r="AI81" s="204">
        <v>0</v>
      </c>
      <c r="AJ81" s="204">
        <v>0</v>
      </c>
      <c r="AK81" s="188">
        <f t="shared" si="86"/>
        <v>0</v>
      </c>
      <c r="AL81" s="206">
        <v>0</v>
      </c>
      <c r="AM81" s="204">
        <v>0</v>
      </c>
      <c r="AN81" s="204">
        <v>0</v>
      </c>
      <c r="AO81" s="188">
        <f t="shared" si="87"/>
        <v>0</v>
      </c>
      <c r="AP81" s="206">
        <v>0</v>
      </c>
      <c r="AQ81" s="204">
        <v>0</v>
      </c>
      <c r="AR81" s="204">
        <v>0</v>
      </c>
      <c r="AS81" s="188">
        <f t="shared" si="88"/>
        <v>0</v>
      </c>
      <c r="AT81" s="206">
        <v>0</v>
      </c>
      <c r="AU81" s="204">
        <v>0</v>
      </c>
      <c r="AV81" s="204">
        <v>0</v>
      </c>
      <c r="AW81" s="188">
        <f t="shared" si="89"/>
        <v>0</v>
      </c>
      <c r="AX81" s="190">
        <f t="shared" si="96"/>
        <v>0</v>
      </c>
      <c r="AY81" s="191">
        <f t="shared" si="96"/>
        <v>0</v>
      </c>
      <c r="AZ81" s="191">
        <f t="shared" si="96"/>
        <v>0</v>
      </c>
      <c r="BA81" s="192">
        <f t="shared" si="95"/>
        <v>0</v>
      </c>
    </row>
    <row r="82" spans="1:53" s="172" customFormat="1" ht="11.25" x14ac:dyDescent="0.25">
      <c r="A82" s="205" t="s">
        <v>198</v>
      </c>
      <c r="B82" s="206">
        <v>0</v>
      </c>
      <c r="C82" s="204">
        <v>0</v>
      </c>
      <c r="D82" s="204">
        <v>0</v>
      </c>
      <c r="E82" s="188">
        <f t="shared" si="78"/>
        <v>0</v>
      </c>
      <c r="F82" s="206">
        <v>0</v>
      </c>
      <c r="G82" s="204">
        <v>0</v>
      </c>
      <c r="H82" s="204">
        <v>0</v>
      </c>
      <c r="I82" s="188">
        <f t="shared" si="79"/>
        <v>0</v>
      </c>
      <c r="J82" s="206">
        <v>0</v>
      </c>
      <c r="K82" s="204">
        <v>0</v>
      </c>
      <c r="L82" s="204">
        <v>0</v>
      </c>
      <c r="M82" s="188">
        <f t="shared" si="80"/>
        <v>0</v>
      </c>
      <c r="N82" s="206">
        <v>0</v>
      </c>
      <c r="O82" s="204">
        <v>0</v>
      </c>
      <c r="P82" s="204">
        <v>0</v>
      </c>
      <c r="Q82" s="188">
        <f t="shared" si="81"/>
        <v>0</v>
      </c>
      <c r="R82" s="206">
        <v>0</v>
      </c>
      <c r="S82" s="204">
        <v>0</v>
      </c>
      <c r="T82" s="204">
        <v>0</v>
      </c>
      <c r="U82" s="188">
        <f t="shared" si="82"/>
        <v>0</v>
      </c>
      <c r="V82" s="206">
        <v>0</v>
      </c>
      <c r="W82" s="204">
        <v>0</v>
      </c>
      <c r="X82" s="204">
        <v>0</v>
      </c>
      <c r="Y82" s="188">
        <f t="shared" si="83"/>
        <v>0</v>
      </c>
      <c r="Z82" s="206">
        <v>0</v>
      </c>
      <c r="AA82" s="204">
        <v>0</v>
      </c>
      <c r="AB82" s="204">
        <v>0</v>
      </c>
      <c r="AC82" s="188">
        <f t="shared" si="84"/>
        <v>0</v>
      </c>
      <c r="AD82" s="206">
        <v>0</v>
      </c>
      <c r="AE82" s="204">
        <v>0</v>
      </c>
      <c r="AF82" s="204">
        <v>0</v>
      </c>
      <c r="AG82" s="188">
        <f t="shared" si="85"/>
        <v>0</v>
      </c>
      <c r="AH82" s="206">
        <v>0</v>
      </c>
      <c r="AI82" s="204">
        <v>0</v>
      </c>
      <c r="AJ82" s="204">
        <v>0</v>
      </c>
      <c r="AK82" s="188">
        <f t="shared" si="86"/>
        <v>0</v>
      </c>
      <c r="AL82" s="206">
        <v>0</v>
      </c>
      <c r="AM82" s="204">
        <v>0</v>
      </c>
      <c r="AN82" s="204">
        <v>0</v>
      </c>
      <c r="AO82" s="188">
        <f t="shared" si="87"/>
        <v>0</v>
      </c>
      <c r="AP82" s="206">
        <v>0</v>
      </c>
      <c r="AQ82" s="204">
        <v>0</v>
      </c>
      <c r="AR82" s="204">
        <v>0</v>
      </c>
      <c r="AS82" s="188">
        <f t="shared" si="88"/>
        <v>0</v>
      </c>
      <c r="AT82" s="206">
        <v>0</v>
      </c>
      <c r="AU82" s="204">
        <v>0</v>
      </c>
      <c r="AV82" s="204">
        <v>0</v>
      </c>
      <c r="AW82" s="188">
        <f t="shared" si="89"/>
        <v>0</v>
      </c>
      <c r="AX82" s="190">
        <f t="shared" si="96"/>
        <v>0</v>
      </c>
      <c r="AY82" s="191">
        <f t="shared" si="96"/>
        <v>0</v>
      </c>
      <c r="AZ82" s="191">
        <f t="shared" si="96"/>
        <v>0</v>
      </c>
      <c r="BA82" s="192">
        <f t="shared" si="96"/>
        <v>0</v>
      </c>
    </row>
    <row r="83" spans="1:53" s="172" customFormat="1" ht="11.25" x14ac:dyDescent="0.25">
      <c r="A83" s="205" t="s">
        <v>199</v>
      </c>
      <c r="B83" s="206">
        <v>0</v>
      </c>
      <c r="C83" s="204">
        <v>0</v>
      </c>
      <c r="D83" s="204">
        <v>0</v>
      </c>
      <c r="E83" s="188">
        <f t="shared" si="78"/>
        <v>0</v>
      </c>
      <c r="F83" s="206">
        <v>0</v>
      </c>
      <c r="G83" s="204">
        <v>0</v>
      </c>
      <c r="H83" s="204">
        <v>0</v>
      </c>
      <c r="I83" s="188">
        <f t="shared" si="79"/>
        <v>0</v>
      </c>
      <c r="J83" s="206">
        <v>0</v>
      </c>
      <c r="K83" s="204">
        <v>0</v>
      </c>
      <c r="L83" s="204">
        <v>0</v>
      </c>
      <c r="M83" s="188">
        <f t="shared" si="80"/>
        <v>0</v>
      </c>
      <c r="N83" s="206">
        <v>0</v>
      </c>
      <c r="O83" s="204">
        <v>0</v>
      </c>
      <c r="P83" s="204">
        <v>0</v>
      </c>
      <c r="Q83" s="188">
        <f t="shared" si="81"/>
        <v>0</v>
      </c>
      <c r="R83" s="206">
        <v>0</v>
      </c>
      <c r="S83" s="204">
        <v>0</v>
      </c>
      <c r="T83" s="204">
        <v>0</v>
      </c>
      <c r="U83" s="188">
        <f t="shared" si="82"/>
        <v>0</v>
      </c>
      <c r="V83" s="206">
        <v>0</v>
      </c>
      <c r="W83" s="204">
        <v>0</v>
      </c>
      <c r="X83" s="204">
        <v>0</v>
      </c>
      <c r="Y83" s="188">
        <f t="shared" si="83"/>
        <v>0</v>
      </c>
      <c r="Z83" s="206">
        <v>0</v>
      </c>
      <c r="AA83" s="204">
        <v>0</v>
      </c>
      <c r="AB83" s="204">
        <v>0</v>
      </c>
      <c r="AC83" s="188">
        <f t="shared" si="84"/>
        <v>0</v>
      </c>
      <c r="AD83" s="206">
        <v>0</v>
      </c>
      <c r="AE83" s="204">
        <v>0</v>
      </c>
      <c r="AF83" s="204">
        <v>0</v>
      </c>
      <c r="AG83" s="188">
        <f t="shared" si="85"/>
        <v>0</v>
      </c>
      <c r="AH83" s="206">
        <v>0</v>
      </c>
      <c r="AI83" s="204">
        <v>0</v>
      </c>
      <c r="AJ83" s="204">
        <v>0</v>
      </c>
      <c r="AK83" s="188">
        <f t="shared" si="86"/>
        <v>0</v>
      </c>
      <c r="AL83" s="206">
        <v>0</v>
      </c>
      <c r="AM83" s="204">
        <v>0</v>
      </c>
      <c r="AN83" s="204">
        <v>0</v>
      </c>
      <c r="AO83" s="188">
        <f t="shared" si="87"/>
        <v>0</v>
      </c>
      <c r="AP83" s="206">
        <v>0</v>
      </c>
      <c r="AQ83" s="204">
        <v>0</v>
      </c>
      <c r="AR83" s="204">
        <v>0</v>
      </c>
      <c r="AS83" s="188">
        <f t="shared" si="88"/>
        <v>0</v>
      </c>
      <c r="AT83" s="206">
        <v>0</v>
      </c>
      <c r="AU83" s="204">
        <v>0</v>
      </c>
      <c r="AV83" s="204">
        <v>0</v>
      </c>
      <c r="AW83" s="188">
        <f t="shared" si="89"/>
        <v>0</v>
      </c>
      <c r="AX83" s="190">
        <f t="shared" si="96"/>
        <v>0</v>
      </c>
      <c r="AY83" s="191">
        <f t="shared" si="96"/>
        <v>0</v>
      </c>
      <c r="AZ83" s="191">
        <f t="shared" si="96"/>
        <v>0</v>
      </c>
      <c r="BA83" s="192">
        <f t="shared" si="96"/>
        <v>0</v>
      </c>
    </row>
    <row r="84" spans="1:53" s="172" customFormat="1" ht="11.25" x14ac:dyDescent="0.25">
      <c r="A84" s="205" t="s">
        <v>200</v>
      </c>
      <c r="B84" s="206">
        <v>0</v>
      </c>
      <c r="C84" s="204">
        <v>0</v>
      </c>
      <c r="D84" s="204">
        <v>0</v>
      </c>
      <c r="E84" s="188">
        <f t="shared" si="78"/>
        <v>0</v>
      </c>
      <c r="F84" s="206">
        <v>0</v>
      </c>
      <c r="G84" s="204">
        <v>0</v>
      </c>
      <c r="H84" s="204">
        <v>0</v>
      </c>
      <c r="I84" s="188">
        <f t="shared" si="79"/>
        <v>0</v>
      </c>
      <c r="J84" s="206">
        <v>0</v>
      </c>
      <c r="K84" s="204">
        <v>0</v>
      </c>
      <c r="L84" s="204">
        <v>0</v>
      </c>
      <c r="M84" s="188">
        <f t="shared" si="80"/>
        <v>0</v>
      </c>
      <c r="N84" s="206">
        <v>0</v>
      </c>
      <c r="O84" s="204">
        <v>0</v>
      </c>
      <c r="P84" s="204">
        <v>0</v>
      </c>
      <c r="Q84" s="188">
        <f t="shared" si="81"/>
        <v>0</v>
      </c>
      <c r="R84" s="206">
        <v>0</v>
      </c>
      <c r="S84" s="204">
        <v>0</v>
      </c>
      <c r="T84" s="204">
        <v>0</v>
      </c>
      <c r="U84" s="188">
        <f t="shared" si="82"/>
        <v>0</v>
      </c>
      <c r="V84" s="206">
        <v>0</v>
      </c>
      <c r="W84" s="204">
        <v>0</v>
      </c>
      <c r="X84" s="204">
        <v>0</v>
      </c>
      <c r="Y84" s="188">
        <f t="shared" si="83"/>
        <v>0</v>
      </c>
      <c r="Z84" s="206">
        <v>0</v>
      </c>
      <c r="AA84" s="204">
        <v>0</v>
      </c>
      <c r="AB84" s="204">
        <v>0</v>
      </c>
      <c r="AC84" s="188">
        <f t="shared" si="84"/>
        <v>0</v>
      </c>
      <c r="AD84" s="206">
        <v>0</v>
      </c>
      <c r="AE84" s="204">
        <v>0</v>
      </c>
      <c r="AF84" s="204">
        <v>0</v>
      </c>
      <c r="AG84" s="188">
        <f t="shared" si="85"/>
        <v>0</v>
      </c>
      <c r="AH84" s="206">
        <v>0</v>
      </c>
      <c r="AI84" s="204">
        <v>0</v>
      </c>
      <c r="AJ84" s="204">
        <v>0</v>
      </c>
      <c r="AK84" s="188">
        <f t="shared" si="86"/>
        <v>0</v>
      </c>
      <c r="AL84" s="206">
        <v>0</v>
      </c>
      <c r="AM84" s="204">
        <v>0</v>
      </c>
      <c r="AN84" s="204">
        <v>0</v>
      </c>
      <c r="AO84" s="188">
        <f t="shared" si="87"/>
        <v>0</v>
      </c>
      <c r="AP84" s="206">
        <v>0</v>
      </c>
      <c r="AQ84" s="204">
        <v>0</v>
      </c>
      <c r="AR84" s="204">
        <v>0</v>
      </c>
      <c r="AS84" s="188">
        <f t="shared" si="88"/>
        <v>0</v>
      </c>
      <c r="AT84" s="206">
        <v>0</v>
      </c>
      <c r="AU84" s="204">
        <v>0</v>
      </c>
      <c r="AV84" s="204">
        <v>0</v>
      </c>
      <c r="AW84" s="188">
        <f t="shared" si="89"/>
        <v>0</v>
      </c>
      <c r="AX84" s="190">
        <f t="shared" si="96"/>
        <v>0</v>
      </c>
      <c r="AY84" s="191">
        <f t="shared" si="96"/>
        <v>0</v>
      </c>
      <c r="AZ84" s="191">
        <f t="shared" si="96"/>
        <v>0</v>
      </c>
      <c r="BA84" s="192">
        <f t="shared" si="96"/>
        <v>0</v>
      </c>
    </row>
    <row r="85" spans="1:53" s="172" customFormat="1" ht="11.25" x14ac:dyDescent="0.25">
      <c r="A85" s="205" t="s">
        <v>201</v>
      </c>
      <c r="B85" s="206">
        <v>0</v>
      </c>
      <c r="C85" s="204">
        <v>0</v>
      </c>
      <c r="D85" s="204">
        <v>0</v>
      </c>
      <c r="E85" s="188">
        <f t="shared" si="78"/>
        <v>0</v>
      </c>
      <c r="F85" s="206">
        <v>0</v>
      </c>
      <c r="G85" s="204">
        <v>0</v>
      </c>
      <c r="H85" s="204">
        <v>0</v>
      </c>
      <c r="I85" s="188">
        <f t="shared" si="79"/>
        <v>0</v>
      </c>
      <c r="J85" s="206">
        <v>0</v>
      </c>
      <c r="K85" s="204">
        <v>0</v>
      </c>
      <c r="L85" s="204">
        <v>0</v>
      </c>
      <c r="M85" s="188">
        <f t="shared" si="80"/>
        <v>0</v>
      </c>
      <c r="N85" s="206">
        <v>0</v>
      </c>
      <c r="O85" s="204">
        <v>0</v>
      </c>
      <c r="P85" s="204">
        <v>0</v>
      </c>
      <c r="Q85" s="188">
        <f t="shared" si="81"/>
        <v>0</v>
      </c>
      <c r="R85" s="206">
        <v>0</v>
      </c>
      <c r="S85" s="204">
        <v>0</v>
      </c>
      <c r="T85" s="204">
        <v>0</v>
      </c>
      <c r="U85" s="188">
        <f t="shared" si="82"/>
        <v>0</v>
      </c>
      <c r="V85" s="206">
        <v>0</v>
      </c>
      <c r="W85" s="204">
        <v>0</v>
      </c>
      <c r="X85" s="204">
        <v>0</v>
      </c>
      <c r="Y85" s="188">
        <f t="shared" si="83"/>
        <v>0</v>
      </c>
      <c r="Z85" s="206">
        <v>0</v>
      </c>
      <c r="AA85" s="204">
        <v>0</v>
      </c>
      <c r="AB85" s="204">
        <v>0</v>
      </c>
      <c r="AC85" s="188">
        <f t="shared" si="84"/>
        <v>0</v>
      </c>
      <c r="AD85" s="206">
        <v>0</v>
      </c>
      <c r="AE85" s="204">
        <v>0</v>
      </c>
      <c r="AF85" s="204">
        <v>0</v>
      </c>
      <c r="AG85" s="188">
        <f t="shared" si="85"/>
        <v>0</v>
      </c>
      <c r="AH85" s="206">
        <v>0</v>
      </c>
      <c r="AI85" s="204">
        <v>0</v>
      </c>
      <c r="AJ85" s="204">
        <v>0</v>
      </c>
      <c r="AK85" s="188">
        <f t="shared" si="86"/>
        <v>0</v>
      </c>
      <c r="AL85" s="206">
        <v>0</v>
      </c>
      <c r="AM85" s="204">
        <v>0</v>
      </c>
      <c r="AN85" s="204">
        <v>0</v>
      </c>
      <c r="AO85" s="188">
        <f t="shared" si="87"/>
        <v>0</v>
      </c>
      <c r="AP85" s="206">
        <v>0</v>
      </c>
      <c r="AQ85" s="204">
        <v>0</v>
      </c>
      <c r="AR85" s="204">
        <v>0</v>
      </c>
      <c r="AS85" s="188">
        <f t="shared" si="88"/>
        <v>0</v>
      </c>
      <c r="AT85" s="206">
        <v>0</v>
      </c>
      <c r="AU85" s="204">
        <v>0</v>
      </c>
      <c r="AV85" s="204">
        <v>0</v>
      </c>
      <c r="AW85" s="188">
        <f t="shared" si="89"/>
        <v>0</v>
      </c>
      <c r="AX85" s="190">
        <f t="shared" si="96"/>
        <v>0</v>
      </c>
      <c r="AY85" s="191">
        <f t="shared" si="96"/>
        <v>0</v>
      </c>
      <c r="AZ85" s="191">
        <f t="shared" si="96"/>
        <v>0</v>
      </c>
      <c r="BA85" s="192">
        <f t="shared" si="96"/>
        <v>0</v>
      </c>
    </row>
    <row r="86" spans="1:53" s="172" customFormat="1" ht="11.25" x14ac:dyDescent="0.25">
      <c r="A86" s="205" t="s">
        <v>202</v>
      </c>
      <c r="B86" s="206">
        <v>0</v>
      </c>
      <c r="C86" s="204">
        <v>0</v>
      </c>
      <c r="D86" s="204">
        <v>0</v>
      </c>
      <c r="E86" s="188">
        <f t="shared" si="78"/>
        <v>0</v>
      </c>
      <c r="F86" s="206">
        <v>0</v>
      </c>
      <c r="G86" s="204">
        <v>0</v>
      </c>
      <c r="H86" s="204">
        <v>0</v>
      </c>
      <c r="I86" s="188">
        <f t="shared" si="79"/>
        <v>0</v>
      </c>
      <c r="J86" s="206">
        <v>0</v>
      </c>
      <c r="K86" s="204">
        <v>0</v>
      </c>
      <c r="L86" s="204">
        <v>0</v>
      </c>
      <c r="M86" s="188">
        <f t="shared" si="80"/>
        <v>0</v>
      </c>
      <c r="N86" s="206">
        <v>0</v>
      </c>
      <c r="O86" s="204">
        <v>0</v>
      </c>
      <c r="P86" s="204">
        <v>0</v>
      </c>
      <c r="Q86" s="188">
        <f t="shared" si="81"/>
        <v>0</v>
      </c>
      <c r="R86" s="206">
        <v>0</v>
      </c>
      <c r="S86" s="204">
        <v>0</v>
      </c>
      <c r="T86" s="204">
        <v>0</v>
      </c>
      <c r="U86" s="188">
        <f t="shared" si="82"/>
        <v>0</v>
      </c>
      <c r="V86" s="206">
        <v>0</v>
      </c>
      <c r="W86" s="204">
        <v>0</v>
      </c>
      <c r="X86" s="204">
        <v>0</v>
      </c>
      <c r="Y86" s="188">
        <f t="shared" si="83"/>
        <v>0</v>
      </c>
      <c r="Z86" s="206">
        <v>0</v>
      </c>
      <c r="AA86" s="204">
        <v>0</v>
      </c>
      <c r="AB86" s="204">
        <v>0</v>
      </c>
      <c r="AC86" s="188">
        <f t="shared" si="84"/>
        <v>0</v>
      </c>
      <c r="AD86" s="206">
        <v>0</v>
      </c>
      <c r="AE86" s="204">
        <v>0</v>
      </c>
      <c r="AF86" s="204">
        <v>0</v>
      </c>
      <c r="AG86" s="188">
        <f t="shared" si="85"/>
        <v>0</v>
      </c>
      <c r="AH86" s="206">
        <v>0</v>
      </c>
      <c r="AI86" s="204">
        <v>0</v>
      </c>
      <c r="AJ86" s="204">
        <v>0</v>
      </c>
      <c r="AK86" s="188">
        <f t="shared" si="86"/>
        <v>0</v>
      </c>
      <c r="AL86" s="206">
        <v>0</v>
      </c>
      <c r="AM86" s="204">
        <v>0</v>
      </c>
      <c r="AN86" s="204">
        <v>0</v>
      </c>
      <c r="AO86" s="188">
        <f t="shared" si="87"/>
        <v>0</v>
      </c>
      <c r="AP86" s="206">
        <v>0</v>
      </c>
      <c r="AQ86" s="204">
        <v>0</v>
      </c>
      <c r="AR86" s="204">
        <v>0</v>
      </c>
      <c r="AS86" s="188">
        <f t="shared" si="88"/>
        <v>0</v>
      </c>
      <c r="AT86" s="206">
        <v>0</v>
      </c>
      <c r="AU86" s="204">
        <v>0</v>
      </c>
      <c r="AV86" s="204">
        <v>0</v>
      </c>
      <c r="AW86" s="188">
        <f t="shared" si="89"/>
        <v>0</v>
      </c>
      <c r="AX86" s="190">
        <f t="shared" si="96"/>
        <v>0</v>
      </c>
      <c r="AY86" s="191">
        <f t="shared" si="96"/>
        <v>0</v>
      </c>
      <c r="AZ86" s="191">
        <f t="shared" si="96"/>
        <v>0</v>
      </c>
      <c r="BA86" s="192">
        <f t="shared" si="96"/>
        <v>0</v>
      </c>
    </row>
    <row r="87" spans="1:53" s="172" customFormat="1" ht="11.25" x14ac:dyDescent="0.25">
      <c r="A87" s="205" t="s">
        <v>203</v>
      </c>
      <c r="B87" s="206">
        <v>0</v>
      </c>
      <c r="C87" s="204">
        <v>0</v>
      </c>
      <c r="D87" s="204">
        <v>0</v>
      </c>
      <c r="E87" s="188">
        <f t="shared" si="78"/>
        <v>0</v>
      </c>
      <c r="F87" s="206">
        <v>0</v>
      </c>
      <c r="G87" s="204">
        <v>0</v>
      </c>
      <c r="H87" s="204">
        <v>0</v>
      </c>
      <c r="I87" s="188">
        <f t="shared" si="79"/>
        <v>0</v>
      </c>
      <c r="J87" s="206">
        <v>0</v>
      </c>
      <c r="K87" s="204">
        <v>0</v>
      </c>
      <c r="L87" s="204">
        <v>0</v>
      </c>
      <c r="M87" s="188">
        <f t="shared" si="80"/>
        <v>0</v>
      </c>
      <c r="N87" s="206">
        <v>0</v>
      </c>
      <c r="O87" s="204">
        <v>0</v>
      </c>
      <c r="P87" s="204">
        <v>0</v>
      </c>
      <c r="Q87" s="188">
        <f t="shared" si="81"/>
        <v>0</v>
      </c>
      <c r="R87" s="206">
        <v>0</v>
      </c>
      <c r="S87" s="204">
        <v>0</v>
      </c>
      <c r="T87" s="204">
        <v>0</v>
      </c>
      <c r="U87" s="188">
        <f t="shared" si="82"/>
        <v>0</v>
      </c>
      <c r="V87" s="206">
        <v>0</v>
      </c>
      <c r="W87" s="204">
        <v>0</v>
      </c>
      <c r="X87" s="204">
        <v>0</v>
      </c>
      <c r="Y87" s="188">
        <f t="shared" si="83"/>
        <v>0</v>
      </c>
      <c r="Z87" s="206">
        <v>0</v>
      </c>
      <c r="AA87" s="204">
        <v>0</v>
      </c>
      <c r="AB87" s="204">
        <v>0</v>
      </c>
      <c r="AC87" s="188">
        <f t="shared" si="84"/>
        <v>0</v>
      </c>
      <c r="AD87" s="206">
        <v>0</v>
      </c>
      <c r="AE87" s="204">
        <v>0</v>
      </c>
      <c r="AF87" s="204">
        <v>0</v>
      </c>
      <c r="AG87" s="188">
        <f t="shared" si="85"/>
        <v>0</v>
      </c>
      <c r="AH87" s="206">
        <v>0</v>
      </c>
      <c r="AI87" s="204">
        <v>0</v>
      </c>
      <c r="AJ87" s="204">
        <v>0</v>
      </c>
      <c r="AK87" s="188">
        <f t="shared" si="86"/>
        <v>0</v>
      </c>
      <c r="AL87" s="206">
        <v>0</v>
      </c>
      <c r="AM87" s="204">
        <v>0</v>
      </c>
      <c r="AN87" s="204">
        <v>0</v>
      </c>
      <c r="AO87" s="188">
        <f t="shared" si="87"/>
        <v>0</v>
      </c>
      <c r="AP87" s="206">
        <v>0</v>
      </c>
      <c r="AQ87" s="204">
        <v>0</v>
      </c>
      <c r="AR87" s="204">
        <v>0</v>
      </c>
      <c r="AS87" s="188">
        <f t="shared" si="88"/>
        <v>0</v>
      </c>
      <c r="AT87" s="206">
        <v>0</v>
      </c>
      <c r="AU87" s="204">
        <v>0</v>
      </c>
      <c r="AV87" s="204">
        <v>0</v>
      </c>
      <c r="AW87" s="188">
        <f t="shared" si="89"/>
        <v>0</v>
      </c>
      <c r="AX87" s="190">
        <f t="shared" si="96"/>
        <v>0</v>
      </c>
      <c r="AY87" s="191">
        <f t="shared" si="96"/>
        <v>0</v>
      </c>
      <c r="AZ87" s="191">
        <f t="shared" si="96"/>
        <v>0</v>
      </c>
      <c r="BA87" s="192">
        <f t="shared" si="96"/>
        <v>0</v>
      </c>
    </row>
    <row r="88" spans="1:53" s="172" customFormat="1" ht="11.25" x14ac:dyDescent="0.25">
      <c r="A88" s="205" t="s">
        <v>204</v>
      </c>
      <c r="B88" s="206">
        <v>0</v>
      </c>
      <c r="C88" s="204">
        <v>0</v>
      </c>
      <c r="D88" s="204">
        <v>0</v>
      </c>
      <c r="E88" s="188">
        <f t="shared" si="78"/>
        <v>0</v>
      </c>
      <c r="F88" s="206">
        <v>0</v>
      </c>
      <c r="G88" s="204">
        <v>0</v>
      </c>
      <c r="H88" s="204">
        <v>0</v>
      </c>
      <c r="I88" s="188">
        <f t="shared" si="79"/>
        <v>0</v>
      </c>
      <c r="J88" s="206">
        <v>0</v>
      </c>
      <c r="K88" s="204">
        <v>0</v>
      </c>
      <c r="L88" s="204">
        <v>0</v>
      </c>
      <c r="M88" s="188">
        <f t="shared" si="80"/>
        <v>0</v>
      </c>
      <c r="N88" s="206">
        <v>0</v>
      </c>
      <c r="O88" s="204">
        <v>0</v>
      </c>
      <c r="P88" s="204">
        <v>0</v>
      </c>
      <c r="Q88" s="188">
        <f t="shared" si="81"/>
        <v>0</v>
      </c>
      <c r="R88" s="206">
        <v>0</v>
      </c>
      <c r="S88" s="204">
        <v>0</v>
      </c>
      <c r="T88" s="204">
        <v>0</v>
      </c>
      <c r="U88" s="188">
        <f t="shared" si="82"/>
        <v>0</v>
      </c>
      <c r="V88" s="206">
        <v>0</v>
      </c>
      <c r="W88" s="204">
        <v>0</v>
      </c>
      <c r="X88" s="204">
        <v>0</v>
      </c>
      <c r="Y88" s="188">
        <f t="shared" si="83"/>
        <v>0</v>
      </c>
      <c r="Z88" s="206">
        <v>0</v>
      </c>
      <c r="AA88" s="204">
        <v>0</v>
      </c>
      <c r="AB88" s="204">
        <v>0</v>
      </c>
      <c r="AC88" s="188">
        <f t="shared" si="84"/>
        <v>0</v>
      </c>
      <c r="AD88" s="206">
        <v>0</v>
      </c>
      <c r="AE88" s="204">
        <v>0</v>
      </c>
      <c r="AF88" s="204">
        <v>0</v>
      </c>
      <c r="AG88" s="188">
        <f t="shared" si="85"/>
        <v>0</v>
      </c>
      <c r="AH88" s="206">
        <v>0</v>
      </c>
      <c r="AI88" s="204">
        <v>0</v>
      </c>
      <c r="AJ88" s="204">
        <v>0</v>
      </c>
      <c r="AK88" s="188">
        <f t="shared" si="86"/>
        <v>0</v>
      </c>
      <c r="AL88" s="206">
        <v>0</v>
      </c>
      <c r="AM88" s="204">
        <v>0</v>
      </c>
      <c r="AN88" s="204">
        <v>0</v>
      </c>
      <c r="AO88" s="188">
        <f t="shared" si="87"/>
        <v>0</v>
      </c>
      <c r="AP88" s="206">
        <v>0</v>
      </c>
      <c r="AQ88" s="204">
        <v>0</v>
      </c>
      <c r="AR88" s="204">
        <v>0</v>
      </c>
      <c r="AS88" s="188">
        <f t="shared" si="88"/>
        <v>0</v>
      </c>
      <c r="AT88" s="206">
        <v>0</v>
      </c>
      <c r="AU88" s="204">
        <v>0</v>
      </c>
      <c r="AV88" s="204">
        <v>0</v>
      </c>
      <c r="AW88" s="188">
        <f t="shared" si="89"/>
        <v>0</v>
      </c>
      <c r="AX88" s="190">
        <f t="shared" si="96"/>
        <v>0</v>
      </c>
      <c r="AY88" s="191">
        <f t="shared" si="96"/>
        <v>0</v>
      </c>
      <c r="AZ88" s="191">
        <f t="shared" si="96"/>
        <v>0</v>
      </c>
      <c r="BA88" s="192">
        <f t="shared" si="96"/>
        <v>0</v>
      </c>
    </row>
    <row r="89" spans="1:53" s="172" customFormat="1" ht="11.25" x14ac:dyDescent="0.25">
      <c r="A89" s="205" t="s">
        <v>160</v>
      </c>
      <c r="B89" s="206">
        <v>0</v>
      </c>
      <c r="C89" s="204">
        <v>0</v>
      </c>
      <c r="D89" s="204">
        <v>0</v>
      </c>
      <c r="E89" s="188">
        <f t="shared" si="78"/>
        <v>0</v>
      </c>
      <c r="F89" s="206">
        <v>0</v>
      </c>
      <c r="G89" s="204">
        <v>0</v>
      </c>
      <c r="H89" s="204">
        <v>0</v>
      </c>
      <c r="I89" s="188">
        <f t="shared" si="79"/>
        <v>0</v>
      </c>
      <c r="J89" s="206">
        <v>0</v>
      </c>
      <c r="K89" s="204">
        <v>0</v>
      </c>
      <c r="L89" s="204">
        <v>0</v>
      </c>
      <c r="M89" s="188">
        <f t="shared" si="80"/>
        <v>0</v>
      </c>
      <c r="N89" s="206">
        <v>0</v>
      </c>
      <c r="O89" s="204">
        <v>0</v>
      </c>
      <c r="P89" s="204">
        <v>0</v>
      </c>
      <c r="Q89" s="188">
        <f t="shared" si="81"/>
        <v>0</v>
      </c>
      <c r="R89" s="206">
        <v>0</v>
      </c>
      <c r="S89" s="204">
        <v>0</v>
      </c>
      <c r="T89" s="204">
        <v>0</v>
      </c>
      <c r="U89" s="188">
        <f t="shared" si="82"/>
        <v>0</v>
      </c>
      <c r="V89" s="206">
        <v>0</v>
      </c>
      <c r="W89" s="204">
        <v>0</v>
      </c>
      <c r="X89" s="204">
        <v>0</v>
      </c>
      <c r="Y89" s="188">
        <f t="shared" si="83"/>
        <v>0</v>
      </c>
      <c r="Z89" s="206">
        <v>0</v>
      </c>
      <c r="AA89" s="204">
        <v>0</v>
      </c>
      <c r="AB89" s="204">
        <v>0</v>
      </c>
      <c r="AC89" s="188">
        <f t="shared" si="84"/>
        <v>0</v>
      </c>
      <c r="AD89" s="206">
        <v>0</v>
      </c>
      <c r="AE89" s="204">
        <v>0</v>
      </c>
      <c r="AF89" s="204">
        <v>0</v>
      </c>
      <c r="AG89" s="188">
        <f t="shared" si="85"/>
        <v>0</v>
      </c>
      <c r="AH89" s="206">
        <v>0</v>
      </c>
      <c r="AI89" s="204">
        <v>0</v>
      </c>
      <c r="AJ89" s="204">
        <v>0</v>
      </c>
      <c r="AK89" s="188">
        <f t="shared" si="86"/>
        <v>0</v>
      </c>
      <c r="AL89" s="206">
        <v>0</v>
      </c>
      <c r="AM89" s="204">
        <v>0</v>
      </c>
      <c r="AN89" s="204">
        <v>0</v>
      </c>
      <c r="AO89" s="188">
        <f t="shared" si="87"/>
        <v>0</v>
      </c>
      <c r="AP89" s="206">
        <v>0</v>
      </c>
      <c r="AQ89" s="204">
        <v>0</v>
      </c>
      <c r="AR89" s="204">
        <v>0</v>
      </c>
      <c r="AS89" s="188">
        <f t="shared" si="88"/>
        <v>0</v>
      </c>
      <c r="AT89" s="206">
        <v>0</v>
      </c>
      <c r="AU89" s="204">
        <v>0</v>
      </c>
      <c r="AV89" s="204">
        <v>0</v>
      </c>
      <c r="AW89" s="188">
        <f t="shared" si="89"/>
        <v>0</v>
      </c>
      <c r="AX89" s="190">
        <f t="shared" si="96"/>
        <v>0</v>
      </c>
      <c r="AY89" s="191">
        <f t="shared" si="96"/>
        <v>0</v>
      </c>
      <c r="AZ89" s="191">
        <f t="shared" si="96"/>
        <v>0</v>
      </c>
      <c r="BA89" s="192">
        <f t="shared" si="96"/>
        <v>0</v>
      </c>
    </row>
    <row r="90" spans="1:53" s="172" customFormat="1" ht="11.25" x14ac:dyDescent="0.25">
      <c r="A90" s="205" t="s">
        <v>205</v>
      </c>
      <c r="B90" s="206">
        <v>0</v>
      </c>
      <c r="C90" s="204">
        <v>0</v>
      </c>
      <c r="D90" s="204">
        <v>0</v>
      </c>
      <c r="E90" s="188">
        <f t="shared" si="78"/>
        <v>0</v>
      </c>
      <c r="F90" s="206">
        <v>0</v>
      </c>
      <c r="G90" s="204">
        <v>0</v>
      </c>
      <c r="H90" s="204">
        <v>0</v>
      </c>
      <c r="I90" s="188">
        <f t="shared" si="79"/>
        <v>0</v>
      </c>
      <c r="J90" s="206">
        <v>0</v>
      </c>
      <c r="K90" s="204">
        <v>0</v>
      </c>
      <c r="L90" s="204">
        <v>0</v>
      </c>
      <c r="M90" s="188">
        <f t="shared" si="80"/>
        <v>0</v>
      </c>
      <c r="N90" s="206">
        <v>0</v>
      </c>
      <c r="O90" s="204">
        <v>0</v>
      </c>
      <c r="P90" s="204">
        <v>0</v>
      </c>
      <c r="Q90" s="188">
        <f t="shared" si="81"/>
        <v>0</v>
      </c>
      <c r="R90" s="206">
        <v>0</v>
      </c>
      <c r="S90" s="204">
        <v>0</v>
      </c>
      <c r="T90" s="204">
        <v>0</v>
      </c>
      <c r="U90" s="188">
        <f t="shared" si="82"/>
        <v>0</v>
      </c>
      <c r="V90" s="206">
        <v>0</v>
      </c>
      <c r="W90" s="204">
        <v>0</v>
      </c>
      <c r="X90" s="204">
        <v>0</v>
      </c>
      <c r="Y90" s="188">
        <f t="shared" si="83"/>
        <v>0</v>
      </c>
      <c r="Z90" s="206">
        <v>0</v>
      </c>
      <c r="AA90" s="204">
        <v>0</v>
      </c>
      <c r="AB90" s="204">
        <v>0</v>
      </c>
      <c r="AC90" s="188">
        <f t="shared" si="84"/>
        <v>0</v>
      </c>
      <c r="AD90" s="206">
        <v>0</v>
      </c>
      <c r="AE90" s="204">
        <v>0</v>
      </c>
      <c r="AF90" s="204">
        <v>0</v>
      </c>
      <c r="AG90" s="188">
        <f t="shared" si="85"/>
        <v>0</v>
      </c>
      <c r="AH90" s="206">
        <v>0</v>
      </c>
      <c r="AI90" s="204">
        <v>0</v>
      </c>
      <c r="AJ90" s="204">
        <v>0</v>
      </c>
      <c r="AK90" s="188">
        <f t="shared" si="86"/>
        <v>0</v>
      </c>
      <c r="AL90" s="206">
        <v>0</v>
      </c>
      <c r="AM90" s="204">
        <v>0</v>
      </c>
      <c r="AN90" s="204">
        <v>0</v>
      </c>
      <c r="AO90" s="188">
        <f t="shared" si="87"/>
        <v>0</v>
      </c>
      <c r="AP90" s="206">
        <v>0</v>
      </c>
      <c r="AQ90" s="204">
        <v>0</v>
      </c>
      <c r="AR90" s="204">
        <v>0</v>
      </c>
      <c r="AS90" s="188">
        <f t="shared" si="88"/>
        <v>0</v>
      </c>
      <c r="AT90" s="206">
        <v>0</v>
      </c>
      <c r="AU90" s="204">
        <v>0</v>
      </c>
      <c r="AV90" s="204">
        <v>0</v>
      </c>
      <c r="AW90" s="188">
        <f t="shared" si="89"/>
        <v>0</v>
      </c>
      <c r="AX90" s="190">
        <f t="shared" si="96"/>
        <v>0</v>
      </c>
      <c r="AY90" s="191">
        <f t="shared" si="96"/>
        <v>0</v>
      </c>
      <c r="AZ90" s="191">
        <f t="shared" si="96"/>
        <v>0</v>
      </c>
      <c r="BA90" s="192">
        <f t="shared" si="96"/>
        <v>0</v>
      </c>
    </row>
    <row r="91" spans="1:53" s="172" customFormat="1" ht="11.25" x14ac:dyDescent="0.25">
      <c r="A91" s="205" t="s">
        <v>190</v>
      </c>
      <c r="B91" s="206">
        <v>0</v>
      </c>
      <c r="C91" s="204">
        <v>0</v>
      </c>
      <c r="D91" s="204">
        <v>0</v>
      </c>
      <c r="E91" s="188">
        <f t="shared" si="78"/>
        <v>0</v>
      </c>
      <c r="F91" s="206">
        <v>0</v>
      </c>
      <c r="G91" s="204">
        <v>0</v>
      </c>
      <c r="H91" s="204">
        <v>0</v>
      </c>
      <c r="I91" s="188">
        <f t="shared" si="79"/>
        <v>0</v>
      </c>
      <c r="J91" s="206">
        <v>0</v>
      </c>
      <c r="K91" s="204">
        <v>0</v>
      </c>
      <c r="L91" s="204">
        <v>0</v>
      </c>
      <c r="M91" s="188">
        <f t="shared" si="80"/>
        <v>0</v>
      </c>
      <c r="N91" s="206">
        <v>0</v>
      </c>
      <c r="O91" s="204">
        <v>0</v>
      </c>
      <c r="P91" s="204">
        <v>0</v>
      </c>
      <c r="Q91" s="188">
        <f t="shared" si="81"/>
        <v>0</v>
      </c>
      <c r="R91" s="206">
        <v>0</v>
      </c>
      <c r="S91" s="204">
        <v>0</v>
      </c>
      <c r="T91" s="204">
        <v>0</v>
      </c>
      <c r="U91" s="188">
        <f t="shared" si="82"/>
        <v>0</v>
      </c>
      <c r="V91" s="206">
        <v>0</v>
      </c>
      <c r="W91" s="204">
        <v>0</v>
      </c>
      <c r="X91" s="204">
        <v>0</v>
      </c>
      <c r="Y91" s="188">
        <f t="shared" si="83"/>
        <v>0</v>
      </c>
      <c r="Z91" s="206">
        <v>0</v>
      </c>
      <c r="AA91" s="204">
        <v>0</v>
      </c>
      <c r="AB91" s="204">
        <v>0</v>
      </c>
      <c r="AC91" s="188">
        <f t="shared" si="84"/>
        <v>0</v>
      </c>
      <c r="AD91" s="206">
        <v>0</v>
      </c>
      <c r="AE91" s="204">
        <v>0</v>
      </c>
      <c r="AF91" s="204">
        <v>0</v>
      </c>
      <c r="AG91" s="188">
        <f t="shared" si="85"/>
        <v>0</v>
      </c>
      <c r="AH91" s="206">
        <v>0</v>
      </c>
      <c r="AI91" s="204">
        <v>0</v>
      </c>
      <c r="AJ91" s="204">
        <v>0</v>
      </c>
      <c r="AK91" s="188">
        <f t="shared" si="86"/>
        <v>0</v>
      </c>
      <c r="AL91" s="206">
        <v>0</v>
      </c>
      <c r="AM91" s="204">
        <v>0</v>
      </c>
      <c r="AN91" s="204">
        <v>0</v>
      </c>
      <c r="AO91" s="188">
        <f t="shared" si="87"/>
        <v>0</v>
      </c>
      <c r="AP91" s="206">
        <v>0</v>
      </c>
      <c r="AQ91" s="204">
        <v>0</v>
      </c>
      <c r="AR91" s="204">
        <v>0</v>
      </c>
      <c r="AS91" s="188">
        <f t="shared" si="88"/>
        <v>0</v>
      </c>
      <c r="AT91" s="206">
        <v>0</v>
      </c>
      <c r="AU91" s="204">
        <v>0</v>
      </c>
      <c r="AV91" s="204">
        <v>0</v>
      </c>
      <c r="AW91" s="188">
        <f t="shared" si="89"/>
        <v>0</v>
      </c>
      <c r="AX91" s="190">
        <f t="shared" si="96"/>
        <v>0</v>
      </c>
      <c r="AY91" s="191">
        <f t="shared" si="96"/>
        <v>0</v>
      </c>
      <c r="AZ91" s="191">
        <f t="shared" si="96"/>
        <v>0</v>
      </c>
      <c r="BA91" s="192">
        <f t="shared" si="96"/>
        <v>0</v>
      </c>
    </row>
    <row r="92" spans="1:53" s="172" customFormat="1" ht="11.25" x14ac:dyDescent="0.25">
      <c r="A92" s="208" t="s">
        <v>91</v>
      </c>
      <c r="B92" s="209"/>
      <c r="C92" s="210"/>
      <c r="D92" s="210"/>
      <c r="E92" s="188" t="s">
        <v>142</v>
      </c>
      <c r="F92" s="209"/>
      <c r="G92" s="210"/>
      <c r="H92" s="210"/>
      <c r="I92" s="188" t="s">
        <v>142</v>
      </c>
      <c r="J92" s="209"/>
      <c r="K92" s="210"/>
      <c r="L92" s="210"/>
      <c r="M92" s="188" t="s">
        <v>142</v>
      </c>
      <c r="N92" s="209"/>
      <c r="O92" s="210"/>
      <c r="P92" s="210"/>
      <c r="Q92" s="188" t="s">
        <v>142</v>
      </c>
      <c r="R92" s="209"/>
      <c r="S92" s="210"/>
      <c r="T92" s="210"/>
      <c r="U92" s="188" t="s">
        <v>142</v>
      </c>
      <c r="V92" s="209"/>
      <c r="W92" s="210"/>
      <c r="X92" s="210"/>
      <c r="Y92" s="188" t="s">
        <v>142</v>
      </c>
      <c r="Z92" s="209"/>
      <c r="AA92" s="210"/>
      <c r="AB92" s="210"/>
      <c r="AC92" s="188" t="s">
        <v>142</v>
      </c>
      <c r="AD92" s="209"/>
      <c r="AE92" s="210"/>
      <c r="AF92" s="210"/>
      <c r="AG92" s="188" t="s">
        <v>142</v>
      </c>
      <c r="AH92" s="209"/>
      <c r="AI92" s="210"/>
      <c r="AJ92" s="210"/>
      <c r="AK92" s="188" t="s">
        <v>142</v>
      </c>
      <c r="AL92" s="209"/>
      <c r="AM92" s="210"/>
      <c r="AN92" s="210"/>
      <c r="AO92" s="188" t="s">
        <v>142</v>
      </c>
      <c r="AP92" s="209"/>
      <c r="AQ92" s="210"/>
      <c r="AR92" s="210"/>
      <c r="AS92" s="188" t="s">
        <v>142</v>
      </c>
      <c r="AT92" s="209"/>
      <c r="AU92" s="210"/>
      <c r="AV92" s="210"/>
      <c r="AW92" s="188" t="s">
        <v>142</v>
      </c>
      <c r="AX92" s="211"/>
      <c r="AY92" s="212"/>
      <c r="AZ92" s="212"/>
      <c r="BA92" s="213"/>
    </row>
    <row r="93" spans="1:53" s="172" customFormat="1" ht="11.25" x14ac:dyDescent="0.25">
      <c r="A93" s="205" t="s">
        <v>206</v>
      </c>
      <c r="B93" s="206">
        <v>0</v>
      </c>
      <c r="C93" s="204">
        <v>0</v>
      </c>
      <c r="D93" s="204">
        <v>0</v>
      </c>
      <c r="E93" s="188">
        <f t="shared" si="78"/>
        <v>0</v>
      </c>
      <c r="F93" s="206">
        <v>0</v>
      </c>
      <c r="G93" s="204">
        <v>0</v>
      </c>
      <c r="H93" s="204">
        <v>0</v>
      </c>
      <c r="I93" s="188">
        <f t="shared" si="79"/>
        <v>0</v>
      </c>
      <c r="J93" s="206">
        <v>0</v>
      </c>
      <c r="K93" s="204">
        <v>0</v>
      </c>
      <c r="L93" s="204">
        <v>0</v>
      </c>
      <c r="M93" s="188">
        <f t="shared" si="80"/>
        <v>0</v>
      </c>
      <c r="N93" s="206">
        <v>0</v>
      </c>
      <c r="O93" s="204">
        <v>0</v>
      </c>
      <c r="P93" s="204">
        <v>0</v>
      </c>
      <c r="Q93" s="188">
        <f t="shared" si="81"/>
        <v>0</v>
      </c>
      <c r="R93" s="206">
        <v>0</v>
      </c>
      <c r="S93" s="204">
        <v>0</v>
      </c>
      <c r="T93" s="204">
        <v>0</v>
      </c>
      <c r="U93" s="188">
        <f t="shared" si="82"/>
        <v>0</v>
      </c>
      <c r="V93" s="206">
        <v>0</v>
      </c>
      <c r="W93" s="204">
        <v>0</v>
      </c>
      <c r="X93" s="204">
        <v>0</v>
      </c>
      <c r="Y93" s="188">
        <f t="shared" si="83"/>
        <v>0</v>
      </c>
      <c r="Z93" s="206">
        <v>0</v>
      </c>
      <c r="AA93" s="204">
        <v>0</v>
      </c>
      <c r="AB93" s="204">
        <v>0</v>
      </c>
      <c r="AC93" s="188">
        <f t="shared" si="84"/>
        <v>0</v>
      </c>
      <c r="AD93" s="206">
        <v>0</v>
      </c>
      <c r="AE93" s="204">
        <v>0</v>
      </c>
      <c r="AF93" s="204">
        <v>0</v>
      </c>
      <c r="AG93" s="188">
        <f t="shared" si="85"/>
        <v>0</v>
      </c>
      <c r="AH93" s="206">
        <v>0</v>
      </c>
      <c r="AI93" s="204">
        <v>0</v>
      </c>
      <c r="AJ93" s="204">
        <v>0</v>
      </c>
      <c r="AK93" s="188">
        <f t="shared" si="86"/>
        <v>0</v>
      </c>
      <c r="AL93" s="206">
        <v>0</v>
      </c>
      <c r="AM93" s="204">
        <v>0</v>
      </c>
      <c r="AN93" s="204">
        <v>0</v>
      </c>
      <c r="AO93" s="188">
        <f t="shared" si="87"/>
        <v>0</v>
      </c>
      <c r="AP93" s="206">
        <v>0</v>
      </c>
      <c r="AQ93" s="204">
        <v>0</v>
      </c>
      <c r="AR93" s="204">
        <v>0</v>
      </c>
      <c r="AS93" s="188">
        <f t="shared" si="88"/>
        <v>0</v>
      </c>
      <c r="AT93" s="206">
        <v>0</v>
      </c>
      <c r="AU93" s="204">
        <v>0</v>
      </c>
      <c r="AV93" s="204">
        <v>0</v>
      </c>
      <c r="AW93" s="188">
        <f t="shared" si="89"/>
        <v>0</v>
      </c>
      <c r="AX93" s="214">
        <f>SUM(AT93,AP93,AL93,AH93,AD93,Z93,V93,R93,N93,J93,F93,B93)</f>
        <v>0</v>
      </c>
      <c r="AY93" s="215">
        <f>SUM(AU93,AQ93,AM93,AI93,AE93,AA93,W93,S93,O93,K93,G93,C93)</f>
        <v>0</v>
      </c>
      <c r="AZ93" s="215">
        <f>SUM(AV93,AR93,AN93,AJ93,AF93,AB93,X93,T93,P93,L93,H93,D93)</f>
        <v>0</v>
      </c>
      <c r="BA93" s="216">
        <f>SUM(AW93,AS93,AO93,AK93,AG93,AC93,Y93,U93,Q93,M93,I93,E93)</f>
        <v>0</v>
      </c>
    </row>
    <row r="94" spans="1:53" s="172" customFormat="1" ht="11.25" x14ac:dyDescent="0.25">
      <c r="A94" s="205" t="s">
        <v>207</v>
      </c>
      <c r="B94" s="206">
        <v>0</v>
      </c>
      <c r="C94" s="204">
        <v>0</v>
      </c>
      <c r="D94" s="204">
        <v>0</v>
      </c>
      <c r="E94" s="188">
        <f t="shared" si="78"/>
        <v>0</v>
      </c>
      <c r="F94" s="206">
        <v>0</v>
      </c>
      <c r="G94" s="204">
        <v>0</v>
      </c>
      <c r="H94" s="204">
        <v>0</v>
      </c>
      <c r="I94" s="188">
        <f t="shared" si="79"/>
        <v>0</v>
      </c>
      <c r="J94" s="206">
        <v>0</v>
      </c>
      <c r="K94" s="204">
        <v>0</v>
      </c>
      <c r="L94" s="204">
        <v>0</v>
      </c>
      <c r="M94" s="188">
        <f t="shared" si="80"/>
        <v>0</v>
      </c>
      <c r="N94" s="206">
        <v>0</v>
      </c>
      <c r="O94" s="204">
        <v>0</v>
      </c>
      <c r="P94" s="204">
        <v>0</v>
      </c>
      <c r="Q94" s="188">
        <f t="shared" si="81"/>
        <v>0</v>
      </c>
      <c r="R94" s="206">
        <v>0</v>
      </c>
      <c r="S94" s="204">
        <v>0</v>
      </c>
      <c r="T94" s="204">
        <v>0</v>
      </c>
      <c r="U94" s="188">
        <f t="shared" si="82"/>
        <v>0</v>
      </c>
      <c r="V94" s="206">
        <v>0</v>
      </c>
      <c r="W94" s="204">
        <v>0</v>
      </c>
      <c r="X94" s="204">
        <v>0</v>
      </c>
      <c r="Y94" s="188">
        <f t="shared" si="83"/>
        <v>0</v>
      </c>
      <c r="Z94" s="206">
        <v>0</v>
      </c>
      <c r="AA94" s="204">
        <v>0</v>
      </c>
      <c r="AB94" s="204">
        <v>0</v>
      </c>
      <c r="AC94" s="188">
        <f t="shared" si="84"/>
        <v>0</v>
      </c>
      <c r="AD94" s="206">
        <v>0</v>
      </c>
      <c r="AE94" s="204">
        <v>0</v>
      </c>
      <c r="AF94" s="204">
        <v>0</v>
      </c>
      <c r="AG94" s="188">
        <f t="shared" si="85"/>
        <v>0</v>
      </c>
      <c r="AH94" s="206">
        <v>0</v>
      </c>
      <c r="AI94" s="204">
        <v>0</v>
      </c>
      <c r="AJ94" s="204">
        <v>0</v>
      </c>
      <c r="AK94" s="188">
        <f t="shared" si="86"/>
        <v>0</v>
      </c>
      <c r="AL94" s="206">
        <v>0</v>
      </c>
      <c r="AM94" s="204">
        <v>0</v>
      </c>
      <c r="AN94" s="204">
        <v>0</v>
      </c>
      <c r="AO94" s="188">
        <f t="shared" si="87"/>
        <v>0</v>
      </c>
      <c r="AP94" s="206">
        <v>0</v>
      </c>
      <c r="AQ94" s="204">
        <v>0</v>
      </c>
      <c r="AR94" s="204">
        <v>0</v>
      </c>
      <c r="AS94" s="188">
        <f t="shared" si="88"/>
        <v>0</v>
      </c>
      <c r="AT94" s="206">
        <v>0</v>
      </c>
      <c r="AU94" s="204">
        <v>0</v>
      </c>
      <c r="AV94" s="204">
        <v>0</v>
      </c>
      <c r="AW94" s="188">
        <f t="shared" si="89"/>
        <v>0</v>
      </c>
      <c r="AX94" s="214">
        <f t="shared" ref="AX94:BA109" si="97">SUM(AT94,AP94,AL94,AH94,AD94,Z94,V94,R94,N94,J94,F94,B94)</f>
        <v>0</v>
      </c>
      <c r="AY94" s="215">
        <f t="shared" si="97"/>
        <v>0</v>
      </c>
      <c r="AZ94" s="215">
        <f t="shared" si="97"/>
        <v>0</v>
      </c>
      <c r="BA94" s="216">
        <f t="shared" si="97"/>
        <v>0</v>
      </c>
    </row>
    <row r="95" spans="1:53" s="172" customFormat="1" ht="11.25" x14ac:dyDescent="0.25">
      <c r="A95" s="205" t="s">
        <v>208</v>
      </c>
      <c r="B95" s="206">
        <v>0</v>
      </c>
      <c r="C95" s="204">
        <v>0</v>
      </c>
      <c r="D95" s="204">
        <v>0</v>
      </c>
      <c r="E95" s="188">
        <f t="shared" si="78"/>
        <v>0</v>
      </c>
      <c r="F95" s="206">
        <v>0</v>
      </c>
      <c r="G95" s="204">
        <v>0</v>
      </c>
      <c r="H95" s="204">
        <v>0</v>
      </c>
      <c r="I95" s="188">
        <f t="shared" si="79"/>
        <v>0</v>
      </c>
      <c r="J95" s="206">
        <v>0</v>
      </c>
      <c r="K95" s="204">
        <v>0</v>
      </c>
      <c r="L95" s="204">
        <v>0</v>
      </c>
      <c r="M95" s="188">
        <f t="shared" si="80"/>
        <v>0</v>
      </c>
      <c r="N95" s="206">
        <v>0</v>
      </c>
      <c r="O95" s="204">
        <v>0</v>
      </c>
      <c r="P95" s="204">
        <v>0</v>
      </c>
      <c r="Q95" s="188">
        <f t="shared" si="81"/>
        <v>0</v>
      </c>
      <c r="R95" s="206">
        <v>0</v>
      </c>
      <c r="S95" s="204">
        <v>0</v>
      </c>
      <c r="T95" s="204">
        <v>0</v>
      </c>
      <c r="U95" s="188">
        <f t="shared" si="82"/>
        <v>0</v>
      </c>
      <c r="V95" s="206">
        <v>0</v>
      </c>
      <c r="W95" s="204">
        <v>0</v>
      </c>
      <c r="X95" s="204">
        <v>0</v>
      </c>
      <c r="Y95" s="188">
        <f t="shared" si="83"/>
        <v>0</v>
      </c>
      <c r="Z95" s="206">
        <v>0</v>
      </c>
      <c r="AA95" s="204">
        <v>0</v>
      </c>
      <c r="AB95" s="204">
        <v>0</v>
      </c>
      <c r="AC95" s="188">
        <f t="shared" si="84"/>
        <v>0</v>
      </c>
      <c r="AD95" s="206">
        <v>0</v>
      </c>
      <c r="AE95" s="204">
        <v>0</v>
      </c>
      <c r="AF95" s="204">
        <v>0</v>
      </c>
      <c r="AG95" s="188">
        <f t="shared" si="85"/>
        <v>0</v>
      </c>
      <c r="AH95" s="206">
        <v>0</v>
      </c>
      <c r="AI95" s="204">
        <v>0</v>
      </c>
      <c r="AJ95" s="204">
        <v>0</v>
      </c>
      <c r="AK95" s="188">
        <f t="shared" si="86"/>
        <v>0</v>
      </c>
      <c r="AL95" s="206">
        <v>0</v>
      </c>
      <c r="AM95" s="204">
        <v>0</v>
      </c>
      <c r="AN95" s="204">
        <v>0</v>
      </c>
      <c r="AO95" s="188">
        <f t="shared" si="87"/>
        <v>0</v>
      </c>
      <c r="AP95" s="206">
        <v>0</v>
      </c>
      <c r="AQ95" s="204">
        <v>0</v>
      </c>
      <c r="AR95" s="204">
        <v>0</v>
      </c>
      <c r="AS95" s="188">
        <f t="shared" si="88"/>
        <v>0</v>
      </c>
      <c r="AT95" s="206">
        <v>0</v>
      </c>
      <c r="AU95" s="204">
        <v>0</v>
      </c>
      <c r="AV95" s="204">
        <v>0</v>
      </c>
      <c r="AW95" s="188">
        <f t="shared" si="89"/>
        <v>0</v>
      </c>
      <c r="AX95" s="214">
        <f t="shared" si="97"/>
        <v>0</v>
      </c>
      <c r="AY95" s="215">
        <f t="shared" si="97"/>
        <v>0</v>
      </c>
      <c r="AZ95" s="215">
        <f t="shared" si="97"/>
        <v>0</v>
      </c>
      <c r="BA95" s="216">
        <f t="shared" si="97"/>
        <v>0</v>
      </c>
    </row>
    <row r="96" spans="1:53" s="172" customFormat="1" ht="11.25" x14ac:dyDescent="0.25">
      <c r="A96" s="205" t="s">
        <v>209</v>
      </c>
      <c r="B96" s="206">
        <v>0</v>
      </c>
      <c r="C96" s="204">
        <v>0</v>
      </c>
      <c r="D96" s="204">
        <v>0</v>
      </c>
      <c r="E96" s="188">
        <f t="shared" si="78"/>
        <v>0</v>
      </c>
      <c r="F96" s="206">
        <v>0</v>
      </c>
      <c r="G96" s="204">
        <v>0</v>
      </c>
      <c r="H96" s="204">
        <v>0</v>
      </c>
      <c r="I96" s="188">
        <f t="shared" si="79"/>
        <v>0</v>
      </c>
      <c r="J96" s="206">
        <v>0</v>
      </c>
      <c r="K96" s="204">
        <v>0</v>
      </c>
      <c r="L96" s="204">
        <v>0</v>
      </c>
      <c r="M96" s="188">
        <f t="shared" si="80"/>
        <v>0</v>
      </c>
      <c r="N96" s="206">
        <v>0</v>
      </c>
      <c r="O96" s="204">
        <v>0</v>
      </c>
      <c r="P96" s="204">
        <v>0</v>
      </c>
      <c r="Q96" s="188">
        <f t="shared" si="81"/>
        <v>0</v>
      </c>
      <c r="R96" s="206">
        <v>0</v>
      </c>
      <c r="S96" s="204">
        <v>0</v>
      </c>
      <c r="T96" s="204">
        <v>0</v>
      </c>
      <c r="U96" s="188">
        <f t="shared" si="82"/>
        <v>0</v>
      </c>
      <c r="V96" s="206">
        <v>0</v>
      </c>
      <c r="W96" s="204">
        <v>0</v>
      </c>
      <c r="X96" s="204">
        <v>0</v>
      </c>
      <c r="Y96" s="188">
        <f t="shared" si="83"/>
        <v>0</v>
      </c>
      <c r="Z96" s="206">
        <v>0</v>
      </c>
      <c r="AA96" s="204">
        <v>0</v>
      </c>
      <c r="AB96" s="204">
        <v>0</v>
      </c>
      <c r="AC96" s="188">
        <f t="shared" si="84"/>
        <v>0</v>
      </c>
      <c r="AD96" s="206">
        <v>0</v>
      </c>
      <c r="AE96" s="204">
        <v>0</v>
      </c>
      <c r="AF96" s="204">
        <v>0</v>
      </c>
      <c r="AG96" s="188">
        <f t="shared" si="85"/>
        <v>0</v>
      </c>
      <c r="AH96" s="206">
        <v>0</v>
      </c>
      <c r="AI96" s="204">
        <v>0</v>
      </c>
      <c r="AJ96" s="204">
        <v>0</v>
      </c>
      <c r="AK96" s="188">
        <f t="shared" si="86"/>
        <v>0</v>
      </c>
      <c r="AL96" s="206">
        <v>0</v>
      </c>
      <c r="AM96" s="204">
        <v>0</v>
      </c>
      <c r="AN96" s="204">
        <v>0</v>
      </c>
      <c r="AO96" s="188">
        <f t="shared" si="87"/>
        <v>0</v>
      </c>
      <c r="AP96" s="206">
        <v>0</v>
      </c>
      <c r="AQ96" s="204">
        <v>0</v>
      </c>
      <c r="AR96" s="204">
        <v>0</v>
      </c>
      <c r="AS96" s="188">
        <f t="shared" si="88"/>
        <v>0</v>
      </c>
      <c r="AT96" s="206">
        <v>0</v>
      </c>
      <c r="AU96" s="204">
        <v>0</v>
      </c>
      <c r="AV96" s="204">
        <v>0</v>
      </c>
      <c r="AW96" s="188">
        <f t="shared" si="89"/>
        <v>0</v>
      </c>
      <c r="AX96" s="214">
        <f t="shared" si="97"/>
        <v>0</v>
      </c>
      <c r="AY96" s="215">
        <f t="shared" si="97"/>
        <v>0</v>
      </c>
      <c r="AZ96" s="215">
        <f t="shared" si="97"/>
        <v>0</v>
      </c>
      <c r="BA96" s="216">
        <f t="shared" si="97"/>
        <v>0</v>
      </c>
    </row>
    <row r="97" spans="1:53" s="172" customFormat="1" ht="11.25" x14ac:dyDescent="0.25">
      <c r="A97" s="205" t="s">
        <v>190</v>
      </c>
      <c r="B97" s="206">
        <v>0</v>
      </c>
      <c r="C97" s="204">
        <v>0</v>
      </c>
      <c r="D97" s="204">
        <v>0</v>
      </c>
      <c r="E97" s="188">
        <f t="shared" si="78"/>
        <v>0</v>
      </c>
      <c r="F97" s="206">
        <v>0</v>
      </c>
      <c r="G97" s="204">
        <v>0</v>
      </c>
      <c r="H97" s="204">
        <v>0</v>
      </c>
      <c r="I97" s="188">
        <f t="shared" si="79"/>
        <v>0</v>
      </c>
      <c r="J97" s="206">
        <v>0</v>
      </c>
      <c r="K97" s="204">
        <v>0</v>
      </c>
      <c r="L97" s="204">
        <v>0</v>
      </c>
      <c r="M97" s="188">
        <f t="shared" si="80"/>
        <v>0</v>
      </c>
      <c r="N97" s="206">
        <v>0</v>
      </c>
      <c r="O97" s="204">
        <v>0</v>
      </c>
      <c r="P97" s="204">
        <v>0</v>
      </c>
      <c r="Q97" s="188">
        <f t="shared" si="81"/>
        <v>0</v>
      </c>
      <c r="R97" s="206">
        <v>0</v>
      </c>
      <c r="S97" s="204">
        <v>0</v>
      </c>
      <c r="T97" s="204">
        <v>0</v>
      </c>
      <c r="U97" s="188">
        <f t="shared" si="82"/>
        <v>0</v>
      </c>
      <c r="V97" s="206">
        <v>0</v>
      </c>
      <c r="W97" s="204">
        <v>0</v>
      </c>
      <c r="X97" s="204">
        <v>0</v>
      </c>
      <c r="Y97" s="188">
        <f t="shared" si="83"/>
        <v>0</v>
      </c>
      <c r="Z97" s="206">
        <v>0</v>
      </c>
      <c r="AA97" s="204">
        <v>0</v>
      </c>
      <c r="AB97" s="204">
        <v>0</v>
      </c>
      <c r="AC97" s="188">
        <f t="shared" si="84"/>
        <v>0</v>
      </c>
      <c r="AD97" s="206">
        <v>0</v>
      </c>
      <c r="AE97" s="204">
        <v>0</v>
      </c>
      <c r="AF97" s="204">
        <v>0</v>
      </c>
      <c r="AG97" s="188">
        <f t="shared" si="85"/>
        <v>0</v>
      </c>
      <c r="AH97" s="206">
        <v>0</v>
      </c>
      <c r="AI97" s="204">
        <v>0</v>
      </c>
      <c r="AJ97" s="204">
        <v>0</v>
      </c>
      <c r="AK97" s="188">
        <f t="shared" si="86"/>
        <v>0</v>
      </c>
      <c r="AL97" s="206">
        <v>0</v>
      </c>
      <c r="AM97" s="204">
        <v>0</v>
      </c>
      <c r="AN97" s="204">
        <v>0</v>
      </c>
      <c r="AO97" s="188">
        <f t="shared" si="87"/>
        <v>0</v>
      </c>
      <c r="AP97" s="206">
        <v>0</v>
      </c>
      <c r="AQ97" s="204">
        <v>0</v>
      </c>
      <c r="AR97" s="204">
        <v>0</v>
      </c>
      <c r="AS97" s="188">
        <f t="shared" si="88"/>
        <v>0</v>
      </c>
      <c r="AT97" s="206">
        <v>0</v>
      </c>
      <c r="AU97" s="204">
        <v>0</v>
      </c>
      <c r="AV97" s="204">
        <v>0</v>
      </c>
      <c r="AW97" s="188">
        <f t="shared" si="89"/>
        <v>0</v>
      </c>
      <c r="AX97" s="214">
        <f t="shared" si="97"/>
        <v>0</v>
      </c>
      <c r="AY97" s="215">
        <f t="shared" si="97"/>
        <v>0</v>
      </c>
      <c r="AZ97" s="215">
        <f t="shared" si="97"/>
        <v>0</v>
      </c>
      <c r="BA97" s="216">
        <f t="shared" si="97"/>
        <v>0</v>
      </c>
    </row>
    <row r="98" spans="1:53" s="172" customFormat="1" ht="11.25" x14ac:dyDescent="0.25">
      <c r="A98" s="208" t="s">
        <v>210</v>
      </c>
      <c r="B98" s="209"/>
      <c r="C98" s="210"/>
      <c r="D98" s="210"/>
      <c r="E98" s="188" t="s">
        <v>142</v>
      </c>
      <c r="F98" s="209"/>
      <c r="G98" s="210"/>
      <c r="H98" s="210"/>
      <c r="I98" s="188" t="s">
        <v>142</v>
      </c>
      <c r="J98" s="209"/>
      <c r="K98" s="210"/>
      <c r="L98" s="210"/>
      <c r="M98" s="188" t="s">
        <v>142</v>
      </c>
      <c r="N98" s="209"/>
      <c r="O98" s="210"/>
      <c r="P98" s="210"/>
      <c r="Q98" s="188" t="s">
        <v>142</v>
      </c>
      <c r="R98" s="209"/>
      <c r="S98" s="210"/>
      <c r="T98" s="210"/>
      <c r="U98" s="188" t="s">
        <v>142</v>
      </c>
      <c r="V98" s="209"/>
      <c r="W98" s="210"/>
      <c r="X98" s="210"/>
      <c r="Y98" s="188" t="s">
        <v>142</v>
      </c>
      <c r="Z98" s="209"/>
      <c r="AA98" s="210"/>
      <c r="AB98" s="210"/>
      <c r="AC98" s="188" t="s">
        <v>142</v>
      </c>
      <c r="AD98" s="209"/>
      <c r="AE98" s="210"/>
      <c r="AF98" s="210"/>
      <c r="AG98" s="188" t="s">
        <v>142</v>
      </c>
      <c r="AH98" s="209"/>
      <c r="AI98" s="210"/>
      <c r="AJ98" s="210"/>
      <c r="AK98" s="188" t="s">
        <v>142</v>
      </c>
      <c r="AL98" s="209"/>
      <c r="AM98" s="210"/>
      <c r="AN98" s="210"/>
      <c r="AO98" s="188" t="s">
        <v>142</v>
      </c>
      <c r="AP98" s="209"/>
      <c r="AQ98" s="210"/>
      <c r="AR98" s="210"/>
      <c r="AS98" s="188" t="s">
        <v>142</v>
      </c>
      <c r="AT98" s="209"/>
      <c r="AU98" s="210"/>
      <c r="AV98" s="210"/>
      <c r="AW98" s="188" t="s">
        <v>142</v>
      </c>
      <c r="AX98" s="211"/>
      <c r="AY98" s="212"/>
      <c r="AZ98" s="212"/>
      <c r="BA98" s="213"/>
    </row>
    <row r="99" spans="1:53" s="172" customFormat="1" ht="11.25" x14ac:dyDescent="0.25">
      <c r="A99" s="205" t="s">
        <v>211</v>
      </c>
      <c r="B99" s="206">
        <v>0</v>
      </c>
      <c r="C99" s="204">
        <v>0</v>
      </c>
      <c r="D99" s="204">
        <v>0</v>
      </c>
      <c r="E99" s="188">
        <f t="shared" si="78"/>
        <v>0</v>
      </c>
      <c r="F99" s="206">
        <v>0</v>
      </c>
      <c r="G99" s="204">
        <v>0</v>
      </c>
      <c r="H99" s="204">
        <v>0</v>
      </c>
      <c r="I99" s="188">
        <f t="shared" si="79"/>
        <v>0</v>
      </c>
      <c r="J99" s="206">
        <v>0</v>
      </c>
      <c r="K99" s="204">
        <v>0</v>
      </c>
      <c r="L99" s="204">
        <v>0</v>
      </c>
      <c r="M99" s="188">
        <f t="shared" si="80"/>
        <v>0</v>
      </c>
      <c r="N99" s="206">
        <v>0</v>
      </c>
      <c r="O99" s="204">
        <v>0</v>
      </c>
      <c r="P99" s="204">
        <v>0</v>
      </c>
      <c r="Q99" s="188">
        <f t="shared" si="81"/>
        <v>0</v>
      </c>
      <c r="R99" s="206">
        <v>0</v>
      </c>
      <c r="S99" s="204">
        <v>0</v>
      </c>
      <c r="T99" s="204">
        <v>0</v>
      </c>
      <c r="U99" s="188">
        <f t="shared" si="82"/>
        <v>0</v>
      </c>
      <c r="V99" s="206">
        <v>0</v>
      </c>
      <c r="W99" s="204">
        <v>0</v>
      </c>
      <c r="X99" s="204">
        <v>0</v>
      </c>
      <c r="Y99" s="188">
        <f t="shared" si="83"/>
        <v>0</v>
      </c>
      <c r="Z99" s="206">
        <v>0</v>
      </c>
      <c r="AA99" s="204">
        <v>0</v>
      </c>
      <c r="AB99" s="204">
        <v>0</v>
      </c>
      <c r="AC99" s="188">
        <f t="shared" si="84"/>
        <v>0</v>
      </c>
      <c r="AD99" s="206">
        <v>0</v>
      </c>
      <c r="AE99" s="204">
        <v>0</v>
      </c>
      <c r="AF99" s="204">
        <v>0</v>
      </c>
      <c r="AG99" s="188">
        <f t="shared" si="85"/>
        <v>0</v>
      </c>
      <c r="AH99" s="206">
        <v>0</v>
      </c>
      <c r="AI99" s="204">
        <v>0</v>
      </c>
      <c r="AJ99" s="204">
        <v>0</v>
      </c>
      <c r="AK99" s="188">
        <f t="shared" si="86"/>
        <v>0</v>
      </c>
      <c r="AL99" s="206">
        <v>0</v>
      </c>
      <c r="AM99" s="204">
        <v>0</v>
      </c>
      <c r="AN99" s="204">
        <v>0</v>
      </c>
      <c r="AO99" s="188">
        <f t="shared" si="87"/>
        <v>0</v>
      </c>
      <c r="AP99" s="206">
        <v>0</v>
      </c>
      <c r="AQ99" s="204">
        <v>0</v>
      </c>
      <c r="AR99" s="204">
        <v>0</v>
      </c>
      <c r="AS99" s="188">
        <f t="shared" si="88"/>
        <v>0</v>
      </c>
      <c r="AT99" s="206">
        <v>0</v>
      </c>
      <c r="AU99" s="204">
        <v>0</v>
      </c>
      <c r="AV99" s="204">
        <v>0</v>
      </c>
      <c r="AW99" s="188">
        <f t="shared" si="89"/>
        <v>0</v>
      </c>
      <c r="AX99" s="214">
        <f t="shared" ref="AX99:AZ100" si="98">SUM(AT99,AP99,AL99,AH99,AD99,Z99,V99,R99,N99,J99,F99,B99)</f>
        <v>0</v>
      </c>
      <c r="AY99" s="215">
        <f t="shared" si="98"/>
        <v>0</v>
      </c>
      <c r="AZ99" s="215">
        <f t="shared" si="98"/>
        <v>0</v>
      </c>
      <c r="BA99" s="216">
        <f t="shared" si="97"/>
        <v>0</v>
      </c>
    </row>
    <row r="100" spans="1:53" s="172" customFormat="1" ht="11.25" x14ac:dyDescent="0.25">
      <c r="A100" s="205" t="s">
        <v>212</v>
      </c>
      <c r="B100" s="206">
        <v>0</v>
      </c>
      <c r="C100" s="204">
        <v>0</v>
      </c>
      <c r="D100" s="204">
        <v>0</v>
      </c>
      <c r="E100" s="188">
        <f t="shared" si="78"/>
        <v>0</v>
      </c>
      <c r="F100" s="206">
        <v>0</v>
      </c>
      <c r="G100" s="204">
        <v>0</v>
      </c>
      <c r="H100" s="204">
        <v>0</v>
      </c>
      <c r="I100" s="188">
        <f t="shared" si="79"/>
        <v>0</v>
      </c>
      <c r="J100" s="206">
        <v>0</v>
      </c>
      <c r="K100" s="204">
        <v>0</v>
      </c>
      <c r="L100" s="204">
        <v>0</v>
      </c>
      <c r="M100" s="188">
        <f t="shared" si="80"/>
        <v>0</v>
      </c>
      <c r="N100" s="206">
        <v>0</v>
      </c>
      <c r="O100" s="204">
        <v>0</v>
      </c>
      <c r="P100" s="204">
        <v>0</v>
      </c>
      <c r="Q100" s="188">
        <f t="shared" si="81"/>
        <v>0</v>
      </c>
      <c r="R100" s="206">
        <v>0</v>
      </c>
      <c r="S100" s="204">
        <v>0</v>
      </c>
      <c r="T100" s="204">
        <v>0</v>
      </c>
      <c r="U100" s="188">
        <f t="shared" si="82"/>
        <v>0</v>
      </c>
      <c r="V100" s="206">
        <v>0</v>
      </c>
      <c r="W100" s="204">
        <v>0</v>
      </c>
      <c r="X100" s="204">
        <v>0</v>
      </c>
      <c r="Y100" s="188">
        <f t="shared" si="83"/>
        <v>0</v>
      </c>
      <c r="Z100" s="206">
        <v>0</v>
      </c>
      <c r="AA100" s="204">
        <v>0</v>
      </c>
      <c r="AB100" s="204">
        <v>0</v>
      </c>
      <c r="AC100" s="188">
        <f t="shared" si="84"/>
        <v>0</v>
      </c>
      <c r="AD100" s="206">
        <v>0</v>
      </c>
      <c r="AE100" s="204">
        <v>0</v>
      </c>
      <c r="AF100" s="204">
        <v>0</v>
      </c>
      <c r="AG100" s="188">
        <f t="shared" si="85"/>
        <v>0</v>
      </c>
      <c r="AH100" s="206">
        <v>0</v>
      </c>
      <c r="AI100" s="204">
        <v>0</v>
      </c>
      <c r="AJ100" s="204">
        <v>0</v>
      </c>
      <c r="AK100" s="188">
        <f t="shared" si="86"/>
        <v>0</v>
      </c>
      <c r="AL100" s="206">
        <v>0</v>
      </c>
      <c r="AM100" s="204">
        <v>0</v>
      </c>
      <c r="AN100" s="204">
        <v>0</v>
      </c>
      <c r="AO100" s="188">
        <f t="shared" si="87"/>
        <v>0</v>
      </c>
      <c r="AP100" s="206">
        <v>0</v>
      </c>
      <c r="AQ100" s="204">
        <v>0</v>
      </c>
      <c r="AR100" s="204">
        <v>0</v>
      </c>
      <c r="AS100" s="188">
        <f t="shared" si="88"/>
        <v>0</v>
      </c>
      <c r="AT100" s="206">
        <v>0</v>
      </c>
      <c r="AU100" s="204">
        <v>0</v>
      </c>
      <c r="AV100" s="204">
        <v>0</v>
      </c>
      <c r="AW100" s="188">
        <f t="shared" si="89"/>
        <v>0</v>
      </c>
      <c r="AX100" s="214">
        <f t="shared" si="98"/>
        <v>0</v>
      </c>
      <c r="AY100" s="215">
        <f t="shared" si="98"/>
        <v>0</v>
      </c>
      <c r="AZ100" s="215">
        <f t="shared" si="98"/>
        <v>0</v>
      </c>
      <c r="BA100" s="216">
        <f t="shared" si="97"/>
        <v>0</v>
      </c>
    </row>
    <row r="101" spans="1:53" s="172" customFormat="1" ht="11.25" x14ac:dyDescent="0.25">
      <c r="A101" s="208" t="s">
        <v>213</v>
      </c>
      <c r="B101" s="209"/>
      <c r="C101" s="210"/>
      <c r="D101" s="210"/>
      <c r="E101" s="188" t="s">
        <v>142</v>
      </c>
      <c r="F101" s="209"/>
      <c r="G101" s="210"/>
      <c r="H101" s="210"/>
      <c r="I101" s="188" t="s">
        <v>142</v>
      </c>
      <c r="J101" s="209"/>
      <c r="K101" s="210"/>
      <c r="L101" s="210"/>
      <c r="M101" s="188" t="s">
        <v>142</v>
      </c>
      <c r="N101" s="209"/>
      <c r="O101" s="210"/>
      <c r="P101" s="210"/>
      <c r="Q101" s="188" t="s">
        <v>142</v>
      </c>
      <c r="R101" s="209"/>
      <c r="S101" s="210"/>
      <c r="T101" s="210"/>
      <c r="U101" s="188" t="s">
        <v>142</v>
      </c>
      <c r="V101" s="209"/>
      <c r="W101" s="210"/>
      <c r="X101" s="210"/>
      <c r="Y101" s="188" t="s">
        <v>142</v>
      </c>
      <c r="Z101" s="209"/>
      <c r="AA101" s="210"/>
      <c r="AB101" s="210"/>
      <c r="AC101" s="188" t="s">
        <v>142</v>
      </c>
      <c r="AD101" s="209"/>
      <c r="AE101" s="210"/>
      <c r="AF101" s="210"/>
      <c r="AG101" s="188" t="s">
        <v>142</v>
      </c>
      <c r="AH101" s="209"/>
      <c r="AI101" s="210"/>
      <c r="AJ101" s="210"/>
      <c r="AK101" s="188" t="s">
        <v>142</v>
      </c>
      <c r="AL101" s="209"/>
      <c r="AM101" s="210"/>
      <c r="AN101" s="210"/>
      <c r="AO101" s="188" t="s">
        <v>142</v>
      </c>
      <c r="AP101" s="209"/>
      <c r="AQ101" s="210"/>
      <c r="AR101" s="210"/>
      <c r="AS101" s="188" t="s">
        <v>142</v>
      </c>
      <c r="AT101" s="209"/>
      <c r="AU101" s="210"/>
      <c r="AV101" s="210"/>
      <c r="AW101" s="188" t="s">
        <v>142</v>
      </c>
      <c r="AX101" s="211"/>
      <c r="AY101" s="212"/>
      <c r="AZ101" s="212"/>
      <c r="BA101" s="213"/>
    </row>
    <row r="102" spans="1:53" s="172" customFormat="1" ht="11.25" x14ac:dyDescent="0.25">
      <c r="A102" s="205" t="s">
        <v>214</v>
      </c>
      <c r="B102" s="206">
        <v>0</v>
      </c>
      <c r="C102" s="204">
        <v>0</v>
      </c>
      <c r="D102" s="204">
        <v>0</v>
      </c>
      <c r="E102" s="188">
        <f t="shared" si="78"/>
        <v>0</v>
      </c>
      <c r="F102" s="206">
        <v>0</v>
      </c>
      <c r="G102" s="204">
        <v>0</v>
      </c>
      <c r="H102" s="204">
        <v>0</v>
      </c>
      <c r="I102" s="188">
        <f t="shared" si="79"/>
        <v>0</v>
      </c>
      <c r="J102" s="206">
        <v>0</v>
      </c>
      <c r="K102" s="204">
        <v>0</v>
      </c>
      <c r="L102" s="204">
        <v>0</v>
      </c>
      <c r="M102" s="188">
        <f t="shared" si="80"/>
        <v>0</v>
      </c>
      <c r="N102" s="206">
        <v>0</v>
      </c>
      <c r="O102" s="204">
        <v>0</v>
      </c>
      <c r="P102" s="204">
        <v>0</v>
      </c>
      <c r="Q102" s="188">
        <f t="shared" si="81"/>
        <v>0</v>
      </c>
      <c r="R102" s="206">
        <v>0</v>
      </c>
      <c r="S102" s="204">
        <v>0</v>
      </c>
      <c r="T102" s="204">
        <v>0</v>
      </c>
      <c r="U102" s="188">
        <f t="shared" si="82"/>
        <v>0</v>
      </c>
      <c r="V102" s="206">
        <v>0</v>
      </c>
      <c r="W102" s="204">
        <v>0</v>
      </c>
      <c r="X102" s="204">
        <v>0</v>
      </c>
      <c r="Y102" s="188">
        <f t="shared" si="83"/>
        <v>0</v>
      </c>
      <c r="Z102" s="206">
        <v>0</v>
      </c>
      <c r="AA102" s="204">
        <v>0</v>
      </c>
      <c r="AB102" s="204">
        <v>0</v>
      </c>
      <c r="AC102" s="188">
        <f t="shared" si="84"/>
        <v>0</v>
      </c>
      <c r="AD102" s="206">
        <v>0</v>
      </c>
      <c r="AE102" s="204">
        <v>0</v>
      </c>
      <c r="AF102" s="204">
        <v>0</v>
      </c>
      <c r="AG102" s="188">
        <f t="shared" si="85"/>
        <v>0</v>
      </c>
      <c r="AH102" s="206">
        <v>0</v>
      </c>
      <c r="AI102" s="204">
        <v>0</v>
      </c>
      <c r="AJ102" s="204">
        <v>0</v>
      </c>
      <c r="AK102" s="188">
        <f t="shared" si="86"/>
        <v>0</v>
      </c>
      <c r="AL102" s="206">
        <v>0</v>
      </c>
      <c r="AM102" s="204">
        <v>0</v>
      </c>
      <c r="AN102" s="204">
        <v>0</v>
      </c>
      <c r="AO102" s="188">
        <f t="shared" si="87"/>
        <v>0</v>
      </c>
      <c r="AP102" s="206">
        <v>0</v>
      </c>
      <c r="AQ102" s="204">
        <v>0</v>
      </c>
      <c r="AR102" s="204">
        <v>0</v>
      </c>
      <c r="AS102" s="188">
        <f t="shared" si="88"/>
        <v>0</v>
      </c>
      <c r="AT102" s="206">
        <v>0</v>
      </c>
      <c r="AU102" s="204">
        <v>0</v>
      </c>
      <c r="AV102" s="204">
        <v>0</v>
      </c>
      <c r="AW102" s="188">
        <f t="shared" si="89"/>
        <v>0</v>
      </c>
      <c r="AX102" s="214">
        <f t="shared" ref="AX102:BA112" si="99">SUM(AT102,AP102,AL102,AH102,AD102,Z102,V102,R102,N102,J102,F102,B102)</f>
        <v>0</v>
      </c>
      <c r="AY102" s="215">
        <f t="shared" si="99"/>
        <v>0</v>
      </c>
      <c r="AZ102" s="215">
        <f t="shared" si="99"/>
        <v>0</v>
      </c>
      <c r="BA102" s="216">
        <f t="shared" si="97"/>
        <v>0</v>
      </c>
    </row>
    <row r="103" spans="1:53" s="172" customFormat="1" ht="11.25" x14ac:dyDescent="0.25">
      <c r="A103" s="205" t="s">
        <v>215</v>
      </c>
      <c r="B103" s="206">
        <v>0</v>
      </c>
      <c r="C103" s="204">
        <v>0</v>
      </c>
      <c r="D103" s="204">
        <v>0</v>
      </c>
      <c r="E103" s="188">
        <f t="shared" si="78"/>
        <v>0</v>
      </c>
      <c r="F103" s="206">
        <v>0</v>
      </c>
      <c r="G103" s="204">
        <v>0</v>
      </c>
      <c r="H103" s="204">
        <v>0</v>
      </c>
      <c r="I103" s="188">
        <f t="shared" si="79"/>
        <v>0</v>
      </c>
      <c r="J103" s="206">
        <v>0</v>
      </c>
      <c r="K103" s="204">
        <v>0</v>
      </c>
      <c r="L103" s="204">
        <v>0</v>
      </c>
      <c r="M103" s="188">
        <f t="shared" si="80"/>
        <v>0</v>
      </c>
      <c r="N103" s="206">
        <v>0</v>
      </c>
      <c r="O103" s="204">
        <v>0</v>
      </c>
      <c r="P103" s="204">
        <v>0</v>
      </c>
      <c r="Q103" s="188">
        <f t="shared" si="81"/>
        <v>0</v>
      </c>
      <c r="R103" s="206">
        <v>0</v>
      </c>
      <c r="S103" s="204">
        <v>0</v>
      </c>
      <c r="T103" s="204">
        <v>0</v>
      </c>
      <c r="U103" s="188">
        <f t="shared" si="82"/>
        <v>0</v>
      </c>
      <c r="V103" s="206">
        <v>0</v>
      </c>
      <c r="W103" s="204">
        <v>0</v>
      </c>
      <c r="X103" s="204">
        <v>0</v>
      </c>
      <c r="Y103" s="188">
        <f t="shared" si="83"/>
        <v>0</v>
      </c>
      <c r="Z103" s="206">
        <v>0</v>
      </c>
      <c r="AA103" s="204">
        <v>0</v>
      </c>
      <c r="AB103" s="204">
        <v>0</v>
      </c>
      <c r="AC103" s="188">
        <f t="shared" si="84"/>
        <v>0</v>
      </c>
      <c r="AD103" s="206">
        <v>0</v>
      </c>
      <c r="AE103" s="204">
        <v>0</v>
      </c>
      <c r="AF103" s="204">
        <v>0</v>
      </c>
      <c r="AG103" s="188">
        <f t="shared" si="85"/>
        <v>0</v>
      </c>
      <c r="AH103" s="206">
        <v>0</v>
      </c>
      <c r="AI103" s="204">
        <v>0</v>
      </c>
      <c r="AJ103" s="204">
        <v>0</v>
      </c>
      <c r="AK103" s="188">
        <f t="shared" si="86"/>
        <v>0</v>
      </c>
      <c r="AL103" s="206">
        <v>0</v>
      </c>
      <c r="AM103" s="204">
        <v>0</v>
      </c>
      <c r="AN103" s="204">
        <v>0</v>
      </c>
      <c r="AO103" s="188">
        <f t="shared" si="87"/>
        <v>0</v>
      </c>
      <c r="AP103" s="206">
        <v>0</v>
      </c>
      <c r="AQ103" s="204">
        <v>0</v>
      </c>
      <c r="AR103" s="204">
        <v>0</v>
      </c>
      <c r="AS103" s="188">
        <f t="shared" si="88"/>
        <v>0</v>
      </c>
      <c r="AT103" s="206">
        <v>0</v>
      </c>
      <c r="AU103" s="204">
        <v>0</v>
      </c>
      <c r="AV103" s="204">
        <v>0</v>
      </c>
      <c r="AW103" s="188">
        <f t="shared" si="89"/>
        <v>0</v>
      </c>
      <c r="AX103" s="214">
        <f t="shared" si="99"/>
        <v>0</v>
      </c>
      <c r="AY103" s="215">
        <f t="shared" si="99"/>
        <v>0</v>
      </c>
      <c r="AZ103" s="215">
        <f t="shared" si="99"/>
        <v>0</v>
      </c>
      <c r="BA103" s="216">
        <f t="shared" si="97"/>
        <v>0</v>
      </c>
    </row>
    <row r="104" spans="1:53" s="172" customFormat="1" ht="11.25" x14ac:dyDescent="0.25">
      <c r="A104" s="205" t="s">
        <v>216</v>
      </c>
      <c r="B104" s="206">
        <v>0</v>
      </c>
      <c r="C104" s="204">
        <v>0</v>
      </c>
      <c r="D104" s="204">
        <v>0</v>
      </c>
      <c r="E104" s="188">
        <f t="shared" si="78"/>
        <v>0</v>
      </c>
      <c r="F104" s="206">
        <v>0</v>
      </c>
      <c r="G104" s="204">
        <v>0</v>
      </c>
      <c r="H104" s="204">
        <v>0</v>
      </c>
      <c r="I104" s="188">
        <f t="shared" si="79"/>
        <v>0</v>
      </c>
      <c r="J104" s="206">
        <v>0</v>
      </c>
      <c r="K104" s="204">
        <v>0</v>
      </c>
      <c r="L104" s="204">
        <v>0</v>
      </c>
      <c r="M104" s="188">
        <f t="shared" si="80"/>
        <v>0</v>
      </c>
      <c r="N104" s="206">
        <v>0</v>
      </c>
      <c r="O104" s="204">
        <v>0</v>
      </c>
      <c r="P104" s="204">
        <v>0</v>
      </c>
      <c r="Q104" s="188">
        <f t="shared" si="81"/>
        <v>0</v>
      </c>
      <c r="R104" s="206">
        <v>0</v>
      </c>
      <c r="S104" s="204">
        <v>0</v>
      </c>
      <c r="T104" s="204">
        <v>0</v>
      </c>
      <c r="U104" s="188">
        <f t="shared" si="82"/>
        <v>0</v>
      </c>
      <c r="V104" s="206">
        <v>0</v>
      </c>
      <c r="W104" s="204">
        <v>0</v>
      </c>
      <c r="X104" s="204">
        <v>0</v>
      </c>
      <c r="Y104" s="188">
        <f t="shared" si="83"/>
        <v>0</v>
      </c>
      <c r="Z104" s="206">
        <v>0</v>
      </c>
      <c r="AA104" s="204">
        <v>0</v>
      </c>
      <c r="AB104" s="204">
        <v>0</v>
      </c>
      <c r="AC104" s="188">
        <f t="shared" si="84"/>
        <v>0</v>
      </c>
      <c r="AD104" s="206">
        <v>0</v>
      </c>
      <c r="AE104" s="204">
        <v>0</v>
      </c>
      <c r="AF104" s="204">
        <v>0</v>
      </c>
      <c r="AG104" s="188">
        <f t="shared" si="85"/>
        <v>0</v>
      </c>
      <c r="AH104" s="206">
        <v>0</v>
      </c>
      <c r="AI104" s="204">
        <v>0</v>
      </c>
      <c r="AJ104" s="204">
        <v>0</v>
      </c>
      <c r="AK104" s="188">
        <f t="shared" si="86"/>
        <v>0</v>
      </c>
      <c r="AL104" s="206">
        <v>0</v>
      </c>
      <c r="AM104" s="204">
        <v>0</v>
      </c>
      <c r="AN104" s="204">
        <v>0</v>
      </c>
      <c r="AO104" s="188">
        <f t="shared" si="87"/>
        <v>0</v>
      </c>
      <c r="AP104" s="206">
        <v>0</v>
      </c>
      <c r="AQ104" s="204">
        <v>0</v>
      </c>
      <c r="AR104" s="204">
        <v>0</v>
      </c>
      <c r="AS104" s="188">
        <f t="shared" si="88"/>
        <v>0</v>
      </c>
      <c r="AT104" s="206">
        <v>0</v>
      </c>
      <c r="AU104" s="204">
        <v>0</v>
      </c>
      <c r="AV104" s="204">
        <v>0</v>
      </c>
      <c r="AW104" s="188">
        <f t="shared" si="89"/>
        <v>0</v>
      </c>
      <c r="AX104" s="214">
        <f t="shared" si="99"/>
        <v>0</v>
      </c>
      <c r="AY104" s="215">
        <f t="shared" si="99"/>
        <v>0</v>
      </c>
      <c r="AZ104" s="215">
        <f t="shared" si="99"/>
        <v>0</v>
      </c>
      <c r="BA104" s="216">
        <f t="shared" si="97"/>
        <v>0</v>
      </c>
    </row>
    <row r="105" spans="1:53" s="172" customFormat="1" ht="11.25" x14ac:dyDescent="0.25">
      <c r="A105" s="205" t="s">
        <v>217</v>
      </c>
      <c r="B105" s="206">
        <v>0</v>
      </c>
      <c r="C105" s="204">
        <v>0</v>
      </c>
      <c r="D105" s="204">
        <v>0</v>
      </c>
      <c r="E105" s="188">
        <f t="shared" si="78"/>
        <v>0</v>
      </c>
      <c r="F105" s="206">
        <v>0</v>
      </c>
      <c r="G105" s="204">
        <v>0</v>
      </c>
      <c r="H105" s="204">
        <v>0</v>
      </c>
      <c r="I105" s="188">
        <f t="shared" si="79"/>
        <v>0</v>
      </c>
      <c r="J105" s="206">
        <v>0</v>
      </c>
      <c r="K105" s="204">
        <v>0</v>
      </c>
      <c r="L105" s="204">
        <v>0</v>
      </c>
      <c r="M105" s="188">
        <f t="shared" si="80"/>
        <v>0</v>
      </c>
      <c r="N105" s="206">
        <v>0</v>
      </c>
      <c r="O105" s="204">
        <v>0</v>
      </c>
      <c r="P105" s="204">
        <v>0</v>
      </c>
      <c r="Q105" s="188">
        <f t="shared" si="81"/>
        <v>0</v>
      </c>
      <c r="R105" s="206">
        <v>0</v>
      </c>
      <c r="S105" s="204">
        <v>0</v>
      </c>
      <c r="T105" s="204">
        <v>0</v>
      </c>
      <c r="U105" s="188">
        <f t="shared" si="82"/>
        <v>0</v>
      </c>
      <c r="V105" s="206">
        <v>0</v>
      </c>
      <c r="W105" s="204">
        <v>0</v>
      </c>
      <c r="X105" s="204">
        <v>0</v>
      </c>
      <c r="Y105" s="188">
        <f t="shared" si="83"/>
        <v>0</v>
      </c>
      <c r="Z105" s="206">
        <v>0</v>
      </c>
      <c r="AA105" s="204">
        <v>0</v>
      </c>
      <c r="AB105" s="204">
        <v>0</v>
      </c>
      <c r="AC105" s="188">
        <f t="shared" si="84"/>
        <v>0</v>
      </c>
      <c r="AD105" s="206">
        <v>0</v>
      </c>
      <c r="AE105" s="204">
        <v>0</v>
      </c>
      <c r="AF105" s="204">
        <v>0</v>
      </c>
      <c r="AG105" s="188">
        <f t="shared" si="85"/>
        <v>0</v>
      </c>
      <c r="AH105" s="206">
        <v>0</v>
      </c>
      <c r="AI105" s="204">
        <v>0</v>
      </c>
      <c r="AJ105" s="204">
        <v>0</v>
      </c>
      <c r="AK105" s="188">
        <f t="shared" si="86"/>
        <v>0</v>
      </c>
      <c r="AL105" s="206">
        <v>0</v>
      </c>
      <c r="AM105" s="204">
        <v>0</v>
      </c>
      <c r="AN105" s="204">
        <v>0</v>
      </c>
      <c r="AO105" s="188">
        <f t="shared" si="87"/>
        <v>0</v>
      </c>
      <c r="AP105" s="206">
        <v>0</v>
      </c>
      <c r="AQ105" s="204">
        <v>0</v>
      </c>
      <c r="AR105" s="204">
        <v>0</v>
      </c>
      <c r="AS105" s="188">
        <f t="shared" si="88"/>
        <v>0</v>
      </c>
      <c r="AT105" s="206">
        <v>0</v>
      </c>
      <c r="AU105" s="204">
        <v>0</v>
      </c>
      <c r="AV105" s="204">
        <v>0</v>
      </c>
      <c r="AW105" s="188">
        <f t="shared" si="89"/>
        <v>0</v>
      </c>
      <c r="AX105" s="214">
        <f t="shared" si="99"/>
        <v>0</v>
      </c>
      <c r="AY105" s="215">
        <f t="shared" si="99"/>
        <v>0</v>
      </c>
      <c r="AZ105" s="215">
        <f t="shared" si="99"/>
        <v>0</v>
      </c>
      <c r="BA105" s="216">
        <f t="shared" si="97"/>
        <v>0</v>
      </c>
    </row>
    <row r="106" spans="1:53" s="172" customFormat="1" ht="11.25" x14ac:dyDescent="0.25">
      <c r="A106" s="205" t="s">
        <v>218</v>
      </c>
      <c r="B106" s="206">
        <v>0</v>
      </c>
      <c r="C106" s="204">
        <v>0</v>
      </c>
      <c r="D106" s="204">
        <v>0</v>
      </c>
      <c r="E106" s="188">
        <f t="shared" si="78"/>
        <v>0</v>
      </c>
      <c r="F106" s="206">
        <v>0</v>
      </c>
      <c r="G106" s="204">
        <v>0</v>
      </c>
      <c r="H106" s="204">
        <v>0</v>
      </c>
      <c r="I106" s="188">
        <f t="shared" si="79"/>
        <v>0</v>
      </c>
      <c r="J106" s="206">
        <v>0</v>
      </c>
      <c r="K106" s="204">
        <v>0</v>
      </c>
      <c r="L106" s="204">
        <v>0</v>
      </c>
      <c r="M106" s="188">
        <f t="shared" si="80"/>
        <v>0</v>
      </c>
      <c r="N106" s="206">
        <v>0</v>
      </c>
      <c r="O106" s="204">
        <v>0</v>
      </c>
      <c r="P106" s="204">
        <v>0</v>
      </c>
      <c r="Q106" s="188">
        <f t="shared" si="81"/>
        <v>0</v>
      </c>
      <c r="R106" s="206">
        <v>0</v>
      </c>
      <c r="S106" s="204">
        <v>0</v>
      </c>
      <c r="T106" s="204">
        <v>0</v>
      </c>
      <c r="U106" s="188">
        <f t="shared" si="82"/>
        <v>0</v>
      </c>
      <c r="V106" s="206">
        <v>0</v>
      </c>
      <c r="W106" s="204">
        <v>0</v>
      </c>
      <c r="X106" s="204">
        <v>0</v>
      </c>
      <c r="Y106" s="188">
        <f t="shared" si="83"/>
        <v>0</v>
      </c>
      <c r="Z106" s="206">
        <v>0</v>
      </c>
      <c r="AA106" s="204">
        <v>0</v>
      </c>
      <c r="AB106" s="204">
        <v>0</v>
      </c>
      <c r="AC106" s="188">
        <f t="shared" si="84"/>
        <v>0</v>
      </c>
      <c r="AD106" s="206">
        <v>0</v>
      </c>
      <c r="AE106" s="204">
        <v>0</v>
      </c>
      <c r="AF106" s="204">
        <v>0</v>
      </c>
      <c r="AG106" s="188">
        <f t="shared" si="85"/>
        <v>0</v>
      </c>
      <c r="AH106" s="206">
        <v>0</v>
      </c>
      <c r="AI106" s="204">
        <v>0</v>
      </c>
      <c r="AJ106" s="204">
        <v>0</v>
      </c>
      <c r="AK106" s="188">
        <f t="shared" si="86"/>
        <v>0</v>
      </c>
      <c r="AL106" s="206">
        <v>0</v>
      </c>
      <c r="AM106" s="204">
        <v>0</v>
      </c>
      <c r="AN106" s="204">
        <v>0</v>
      </c>
      <c r="AO106" s="188">
        <f t="shared" si="87"/>
        <v>0</v>
      </c>
      <c r="AP106" s="206">
        <v>0</v>
      </c>
      <c r="AQ106" s="204">
        <v>0</v>
      </c>
      <c r="AR106" s="204">
        <v>0</v>
      </c>
      <c r="AS106" s="188">
        <f t="shared" si="88"/>
        <v>0</v>
      </c>
      <c r="AT106" s="206">
        <v>0</v>
      </c>
      <c r="AU106" s="204">
        <v>0</v>
      </c>
      <c r="AV106" s="204">
        <v>0</v>
      </c>
      <c r="AW106" s="188">
        <f t="shared" si="89"/>
        <v>0</v>
      </c>
      <c r="AX106" s="214">
        <f t="shared" si="99"/>
        <v>0</v>
      </c>
      <c r="AY106" s="215">
        <f t="shared" si="99"/>
        <v>0</v>
      </c>
      <c r="AZ106" s="215">
        <f t="shared" si="99"/>
        <v>0</v>
      </c>
      <c r="BA106" s="216">
        <f t="shared" si="97"/>
        <v>0</v>
      </c>
    </row>
    <row r="107" spans="1:53" s="172" customFormat="1" ht="11.25" x14ac:dyDescent="0.25">
      <c r="A107" s="205" t="s">
        <v>219</v>
      </c>
      <c r="B107" s="206">
        <v>0</v>
      </c>
      <c r="C107" s="204">
        <v>0</v>
      </c>
      <c r="D107" s="204">
        <v>0</v>
      </c>
      <c r="E107" s="188">
        <f t="shared" si="78"/>
        <v>0</v>
      </c>
      <c r="F107" s="206">
        <v>0</v>
      </c>
      <c r="G107" s="204">
        <v>0</v>
      </c>
      <c r="H107" s="204">
        <v>0</v>
      </c>
      <c r="I107" s="188">
        <f t="shared" si="79"/>
        <v>0</v>
      </c>
      <c r="J107" s="206">
        <v>0</v>
      </c>
      <c r="K107" s="204">
        <v>0</v>
      </c>
      <c r="L107" s="204">
        <v>0</v>
      </c>
      <c r="M107" s="188">
        <f t="shared" si="80"/>
        <v>0</v>
      </c>
      <c r="N107" s="206">
        <v>0</v>
      </c>
      <c r="O107" s="204">
        <v>0</v>
      </c>
      <c r="P107" s="204">
        <v>0</v>
      </c>
      <c r="Q107" s="188">
        <f t="shared" si="81"/>
        <v>0</v>
      </c>
      <c r="R107" s="206">
        <v>0</v>
      </c>
      <c r="S107" s="204">
        <v>0</v>
      </c>
      <c r="T107" s="204">
        <v>0</v>
      </c>
      <c r="U107" s="188">
        <f t="shared" si="82"/>
        <v>0</v>
      </c>
      <c r="V107" s="206">
        <v>0</v>
      </c>
      <c r="W107" s="204">
        <v>0</v>
      </c>
      <c r="X107" s="204">
        <v>0</v>
      </c>
      <c r="Y107" s="188">
        <f t="shared" si="83"/>
        <v>0</v>
      </c>
      <c r="Z107" s="206">
        <v>0</v>
      </c>
      <c r="AA107" s="204">
        <v>0</v>
      </c>
      <c r="AB107" s="204">
        <v>0</v>
      </c>
      <c r="AC107" s="188">
        <f t="shared" si="84"/>
        <v>0</v>
      </c>
      <c r="AD107" s="206">
        <v>0</v>
      </c>
      <c r="AE107" s="204">
        <v>0</v>
      </c>
      <c r="AF107" s="204">
        <v>0</v>
      </c>
      <c r="AG107" s="188">
        <f t="shared" si="85"/>
        <v>0</v>
      </c>
      <c r="AH107" s="206">
        <v>0</v>
      </c>
      <c r="AI107" s="204">
        <v>0</v>
      </c>
      <c r="AJ107" s="204">
        <v>0</v>
      </c>
      <c r="AK107" s="188">
        <f t="shared" si="86"/>
        <v>0</v>
      </c>
      <c r="AL107" s="206">
        <v>0</v>
      </c>
      <c r="AM107" s="204">
        <v>0</v>
      </c>
      <c r="AN107" s="204">
        <v>0</v>
      </c>
      <c r="AO107" s="188">
        <f t="shared" si="87"/>
        <v>0</v>
      </c>
      <c r="AP107" s="206">
        <v>0</v>
      </c>
      <c r="AQ107" s="204">
        <v>0</v>
      </c>
      <c r="AR107" s="204">
        <v>0</v>
      </c>
      <c r="AS107" s="188">
        <f t="shared" si="88"/>
        <v>0</v>
      </c>
      <c r="AT107" s="206">
        <v>0</v>
      </c>
      <c r="AU107" s="204">
        <v>0</v>
      </c>
      <c r="AV107" s="204">
        <v>0</v>
      </c>
      <c r="AW107" s="188">
        <f t="shared" si="89"/>
        <v>0</v>
      </c>
      <c r="AX107" s="214">
        <f t="shared" si="99"/>
        <v>0</v>
      </c>
      <c r="AY107" s="215">
        <f t="shared" si="99"/>
        <v>0</v>
      </c>
      <c r="AZ107" s="215">
        <f t="shared" si="99"/>
        <v>0</v>
      </c>
      <c r="BA107" s="216">
        <f t="shared" si="97"/>
        <v>0</v>
      </c>
    </row>
    <row r="108" spans="1:53" s="172" customFormat="1" ht="11.25" x14ac:dyDescent="0.25">
      <c r="A108" s="205" t="s">
        <v>219</v>
      </c>
      <c r="B108" s="206">
        <v>0</v>
      </c>
      <c r="C108" s="204">
        <v>0</v>
      </c>
      <c r="D108" s="204">
        <v>0</v>
      </c>
      <c r="E108" s="188">
        <f t="shared" ref="E108:E112" si="100">C108-D108</f>
        <v>0</v>
      </c>
      <c r="F108" s="206">
        <v>0</v>
      </c>
      <c r="G108" s="204">
        <v>0</v>
      </c>
      <c r="H108" s="204">
        <v>0</v>
      </c>
      <c r="I108" s="188">
        <f t="shared" ref="I108:I112" si="101">G108-H108</f>
        <v>0</v>
      </c>
      <c r="J108" s="206">
        <v>0</v>
      </c>
      <c r="K108" s="204">
        <v>0</v>
      </c>
      <c r="L108" s="204">
        <v>0</v>
      </c>
      <c r="M108" s="188">
        <f t="shared" ref="M108:M112" si="102">K108-L108</f>
        <v>0</v>
      </c>
      <c r="N108" s="206">
        <v>0</v>
      </c>
      <c r="O108" s="204">
        <v>0</v>
      </c>
      <c r="P108" s="204">
        <v>0</v>
      </c>
      <c r="Q108" s="188">
        <f t="shared" ref="Q108:Q112" si="103">O108-P108</f>
        <v>0</v>
      </c>
      <c r="R108" s="206">
        <v>0</v>
      </c>
      <c r="S108" s="204">
        <v>0</v>
      </c>
      <c r="T108" s="204">
        <v>0</v>
      </c>
      <c r="U108" s="188">
        <f t="shared" ref="U108:U112" si="104">S108-T108</f>
        <v>0</v>
      </c>
      <c r="V108" s="206">
        <v>0</v>
      </c>
      <c r="W108" s="204">
        <v>0</v>
      </c>
      <c r="X108" s="204">
        <v>0</v>
      </c>
      <c r="Y108" s="188">
        <f t="shared" ref="Y108:Y112" si="105">W108-X108</f>
        <v>0</v>
      </c>
      <c r="Z108" s="206">
        <v>0</v>
      </c>
      <c r="AA108" s="204">
        <v>0</v>
      </c>
      <c r="AB108" s="204">
        <v>0</v>
      </c>
      <c r="AC108" s="188">
        <f t="shared" ref="AC108:AC112" si="106">AA108-AB108</f>
        <v>0</v>
      </c>
      <c r="AD108" s="206">
        <v>0</v>
      </c>
      <c r="AE108" s="204">
        <v>0</v>
      </c>
      <c r="AF108" s="204">
        <v>0</v>
      </c>
      <c r="AG108" s="188">
        <f t="shared" ref="AG108:AG112" si="107">AE108-AF108</f>
        <v>0</v>
      </c>
      <c r="AH108" s="206">
        <v>0</v>
      </c>
      <c r="AI108" s="204">
        <v>0</v>
      </c>
      <c r="AJ108" s="204">
        <v>0</v>
      </c>
      <c r="AK108" s="188">
        <f t="shared" ref="AK108:AK112" si="108">AI108-AJ108</f>
        <v>0</v>
      </c>
      <c r="AL108" s="206">
        <v>0</v>
      </c>
      <c r="AM108" s="204">
        <v>0</v>
      </c>
      <c r="AN108" s="204">
        <v>0</v>
      </c>
      <c r="AO108" s="188">
        <f t="shared" ref="AO108:AO112" si="109">AM108-AN108</f>
        <v>0</v>
      </c>
      <c r="AP108" s="206">
        <v>0</v>
      </c>
      <c r="AQ108" s="204">
        <v>0</v>
      </c>
      <c r="AR108" s="204">
        <v>0</v>
      </c>
      <c r="AS108" s="188">
        <f t="shared" ref="AS108:AS112" si="110">AQ108-AR108</f>
        <v>0</v>
      </c>
      <c r="AT108" s="206">
        <v>0</v>
      </c>
      <c r="AU108" s="204">
        <v>0</v>
      </c>
      <c r="AV108" s="204">
        <v>0</v>
      </c>
      <c r="AW108" s="188">
        <f t="shared" ref="AW108:AW112" si="111">AU108-AV108</f>
        <v>0</v>
      </c>
      <c r="AX108" s="214">
        <f t="shared" si="99"/>
        <v>0</v>
      </c>
      <c r="AY108" s="215">
        <f t="shared" si="99"/>
        <v>0</v>
      </c>
      <c r="AZ108" s="215">
        <f t="shared" si="99"/>
        <v>0</v>
      </c>
      <c r="BA108" s="216">
        <f t="shared" si="97"/>
        <v>0</v>
      </c>
    </row>
    <row r="109" spans="1:53" s="172" customFormat="1" ht="11.25" x14ac:dyDescent="0.25">
      <c r="A109" s="205" t="s">
        <v>220</v>
      </c>
      <c r="B109" s="206">
        <v>0</v>
      </c>
      <c r="C109" s="204">
        <v>0</v>
      </c>
      <c r="D109" s="204">
        <v>0</v>
      </c>
      <c r="E109" s="188">
        <f t="shared" si="100"/>
        <v>0</v>
      </c>
      <c r="F109" s="206">
        <v>0</v>
      </c>
      <c r="G109" s="204">
        <v>0</v>
      </c>
      <c r="H109" s="204">
        <v>0</v>
      </c>
      <c r="I109" s="188">
        <f t="shared" si="101"/>
        <v>0</v>
      </c>
      <c r="J109" s="206">
        <v>0</v>
      </c>
      <c r="K109" s="204">
        <v>0</v>
      </c>
      <c r="L109" s="204">
        <v>0</v>
      </c>
      <c r="M109" s="188">
        <f t="shared" si="102"/>
        <v>0</v>
      </c>
      <c r="N109" s="206">
        <v>0</v>
      </c>
      <c r="O109" s="204">
        <v>0</v>
      </c>
      <c r="P109" s="204">
        <v>0</v>
      </c>
      <c r="Q109" s="188">
        <f t="shared" si="103"/>
        <v>0</v>
      </c>
      <c r="R109" s="206">
        <v>0</v>
      </c>
      <c r="S109" s="204">
        <v>0</v>
      </c>
      <c r="T109" s="204">
        <v>0</v>
      </c>
      <c r="U109" s="188">
        <f t="shared" si="104"/>
        <v>0</v>
      </c>
      <c r="V109" s="206">
        <v>0</v>
      </c>
      <c r="W109" s="204">
        <v>0</v>
      </c>
      <c r="X109" s="204">
        <v>0</v>
      </c>
      <c r="Y109" s="188">
        <f t="shared" si="105"/>
        <v>0</v>
      </c>
      <c r="Z109" s="206">
        <v>0</v>
      </c>
      <c r="AA109" s="204">
        <v>0</v>
      </c>
      <c r="AB109" s="204">
        <v>0</v>
      </c>
      <c r="AC109" s="188">
        <f t="shared" si="106"/>
        <v>0</v>
      </c>
      <c r="AD109" s="206">
        <v>0</v>
      </c>
      <c r="AE109" s="204">
        <v>0</v>
      </c>
      <c r="AF109" s="204">
        <v>0</v>
      </c>
      <c r="AG109" s="188">
        <f t="shared" si="107"/>
        <v>0</v>
      </c>
      <c r="AH109" s="206">
        <v>0</v>
      </c>
      <c r="AI109" s="204">
        <v>0</v>
      </c>
      <c r="AJ109" s="204">
        <v>0</v>
      </c>
      <c r="AK109" s="188">
        <f t="shared" si="108"/>
        <v>0</v>
      </c>
      <c r="AL109" s="206">
        <v>0</v>
      </c>
      <c r="AM109" s="204">
        <v>0</v>
      </c>
      <c r="AN109" s="204">
        <v>0</v>
      </c>
      <c r="AO109" s="188">
        <f t="shared" si="109"/>
        <v>0</v>
      </c>
      <c r="AP109" s="206">
        <v>0</v>
      </c>
      <c r="AQ109" s="204">
        <v>0</v>
      </c>
      <c r="AR109" s="204">
        <v>0</v>
      </c>
      <c r="AS109" s="188">
        <f t="shared" si="110"/>
        <v>0</v>
      </c>
      <c r="AT109" s="206">
        <v>0</v>
      </c>
      <c r="AU109" s="204">
        <v>0</v>
      </c>
      <c r="AV109" s="204">
        <v>0</v>
      </c>
      <c r="AW109" s="188">
        <f t="shared" si="111"/>
        <v>0</v>
      </c>
      <c r="AX109" s="214">
        <f t="shared" si="99"/>
        <v>0</v>
      </c>
      <c r="AY109" s="215">
        <f t="shared" si="99"/>
        <v>0</v>
      </c>
      <c r="AZ109" s="215">
        <f t="shared" si="99"/>
        <v>0</v>
      </c>
      <c r="BA109" s="216">
        <f t="shared" si="97"/>
        <v>0</v>
      </c>
    </row>
    <row r="110" spans="1:53" s="172" customFormat="1" ht="11.25" x14ac:dyDescent="0.25">
      <c r="A110" s="205" t="s">
        <v>221</v>
      </c>
      <c r="B110" s="206">
        <v>0</v>
      </c>
      <c r="C110" s="204">
        <v>0</v>
      </c>
      <c r="D110" s="204">
        <v>0</v>
      </c>
      <c r="E110" s="188">
        <f t="shared" si="100"/>
        <v>0</v>
      </c>
      <c r="F110" s="206">
        <v>0</v>
      </c>
      <c r="G110" s="204">
        <v>0</v>
      </c>
      <c r="H110" s="204">
        <v>0</v>
      </c>
      <c r="I110" s="188">
        <f t="shared" si="101"/>
        <v>0</v>
      </c>
      <c r="J110" s="206">
        <v>0</v>
      </c>
      <c r="K110" s="204">
        <v>0</v>
      </c>
      <c r="L110" s="204">
        <v>0</v>
      </c>
      <c r="M110" s="188">
        <f t="shared" si="102"/>
        <v>0</v>
      </c>
      <c r="N110" s="206">
        <v>0</v>
      </c>
      <c r="O110" s="204">
        <v>0</v>
      </c>
      <c r="P110" s="204">
        <v>0</v>
      </c>
      <c r="Q110" s="188">
        <f t="shared" si="103"/>
        <v>0</v>
      </c>
      <c r="R110" s="206">
        <v>0</v>
      </c>
      <c r="S110" s="204">
        <v>0</v>
      </c>
      <c r="T110" s="204">
        <v>0</v>
      </c>
      <c r="U110" s="188">
        <f t="shared" si="104"/>
        <v>0</v>
      </c>
      <c r="V110" s="206">
        <v>0</v>
      </c>
      <c r="W110" s="204">
        <v>0</v>
      </c>
      <c r="X110" s="204">
        <v>0</v>
      </c>
      <c r="Y110" s="188">
        <f t="shared" si="105"/>
        <v>0</v>
      </c>
      <c r="Z110" s="206">
        <v>0</v>
      </c>
      <c r="AA110" s="204">
        <v>0</v>
      </c>
      <c r="AB110" s="204">
        <v>0</v>
      </c>
      <c r="AC110" s="188">
        <f t="shared" si="106"/>
        <v>0</v>
      </c>
      <c r="AD110" s="206">
        <v>0</v>
      </c>
      <c r="AE110" s="204">
        <v>0</v>
      </c>
      <c r="AF110" s="204">
        <v>0</v>
      </c>
      <c r="AG110" s="188">
        <f t="shared" si="107"/>
        <v>0</v>
      </c>
      <c r="AH110" s="206">
        <v>0</v>
      </c>
      <c r="AI110" s="204">
        <v>0</v>
      </c>
      <c r="AJ110" s="204">
        <v>0</v>
      </c>
      <c r="AK110" s="188">
        <f t="shared" si="108"/>
        <v>0</v>
      </c>
      <c r="AL110" s="206">
        <v>0</v>
      </c>
      <c r="AM110" s="204">
        <v>0</v>
      </c>
      <c r="AN110" s="204">
        <v>0</v>
      </c>
      <c r="AO110" s="188">
        <f t="shared" si="109"/>
        <v>0</v>
      </c>
      <c r="AP110" s="206">
        <v>0</v>
      </c>
      <c r="AQ110" s="204">
        <v>0</v>
      </c>
      <c r="AR110" s="204">
        <v>0</v>
      </c>
      <c r="AS110" s="188">
        <f t="shared" si="110"/>
        <v>0</v>
      </c>
      <c r="AT110" s="206">
        <v>0</v>
      </c>
      <c r="AU110" s="204">
        <v>0</v>
      </c>
      <c r="AV110" s="204">
        <v>0</v>
      </c>
      <c r="AW110" s="188">
        <f t="shared" si="111"/>
        <v>0</v>
      </c>
      <c r="AX110" s="214">
        <f t="shared" si="99"/>
        <v>0</v>
      </c>
      <c r="AY110" s="215">
        <f t="shared" si="99"/>
        <v>0</v>
      </c>
      <c r="AZ110" s="215">
        <f t="shared" si="99"/>
        <v>0</v>
      </c>
      <c r="BA110" s="216">
        <f t="shared" si="99"/>
        <v>0</v>
      </c>
    </row>
    <row r="111" spans="1:53" s="172" customFormat="1" ht="11.25" x14ac:dyDescent="0.25">
      <c r="A111" s="205" t="s">
        <v>190</v>
      </c>
      <c r="B111" s="206">
        <v>0</v>
      </c>
      <c r="C111" s="204">
        <v>0</v>
      </c>
      <c r="D111" s="204">
        <v>0</v>
      </c>
      <c r="E111" s="188">
        <f t="shared" si="100"/>
        <v>0</v>
      </c>
      <c r="F111" s="206">
        <v>0</v>
      </c>
      <c r="G111" s="204">
        <v>0</v>
      </c>
      <c r="H111" s="204">
        <v>0</v>
      </c>
      <c r="I111" s="188">
        <f t="shared" si="101"/>
        <v>0</v>
      </c>
      <c r="J111" s="206">
        <v>0</v>
      </c>
      <c r="K111" s="204">
        <v>0</v>
      </c>
      <c r="L111" s="204">
        <v>0</v>
      </c>
      <c r="M111" s="188">
        <f t="shared" si="102"/>
        <v>0</v>
      </c>
      <c r="N111" s="206">
        <v>0</v>
      </c>
      <c r="O111" s="204">
        <v>0</v>
      </c>
      <c r="P111" s="204">
        <v>0</v>
      </c>
      <c r="Q111" s="188">
        <f t="shared" si="103"/>
        <v>0</v>
      </c>
      <c r="R111" s="206">
        <v>0</v>
      </c>
      <c r="S111" s="204">
        <v>0</v>
      </c>
      <c r="T111" s="204">
        <v>0</v>
      </c>
      <c r="U111" s="188">
        <f t="shared" si="104"/>
        <v>0</v>
      </c>
      <c r="V111" s="206">
        <v>0</v>
      </c>
      <c r="W111" s="204">
        <v>0</v>
      </c>
      <c r="X111" s="204">
        <v>0</v>
      </c>
      <c r="Y111" s="188">
        <f t="shared" si="105"/>
        <v>0</v>
      </c>
      <c r="Z111" s="206">
        <v>0</v>
      </c>
      <c r="AA111" s="204">
        <v>0</v>
      </c>
      <c r="AB111" s="204">
        <v>0</v>
      </c>
      <c r="AC111" s="188">
        <f t="shared" si="106"/>
        <v>0</v>
      </c>
      <c r="AD111" s="206">
        <v>0</v>
      </c>
      <c r="AE111" s="204">
        <v>0</v>
      </c>
      <c r="AF111" s="204">
        <v>0</v>
      </c>
      <c r="AG111" s="188">
        <f t="shared" si="107"/>
        <v>0</v>
      </c>
      <c r="AH111" s="206">
        <v>0</v>
      </c>
      <c r="AI111" s="204">
        <v>0</v>
      </c>
      <c r="AJ111" s="204">
        <v>0</v>
      </c>
      <c r="AK111" s="188">
        <f t="shared" si="108"/>
        <v>0</v>
      </c>
      <c r="AL111" s="206">
        <v>0</v>
      </c>
      <c r="AM111" s="204">
        <v>0</v>
      </c>
      <c r="AN111" s="204">
        <v>0</v>
      </c>
      <c r="AO111" s="188">
        <f t="shared" si="109"/>
        <v>0</v>
      </c>
      <c r="AP111" s="206">
        <v>0</v>
      </c>
      <c r="AQ111" s="204">
        <v>0</v>
      </c>
      <c r="AR111" s="204">
        <v>0</v>
      </c>
      <c r="AS111" s="188">
        <f t="shared" si="110"/>
        <v>0</v>
      </c>
      <c r="AT111" s="206">
        <v>0</v>
      </c>
      <c r="AU111" s="204">
        <v>0</v>
      </c>
      <c r="AV111" s="204">
        <v>0</v>
      </c>
      <c r="AW111" s="188">
        <f t="shared" si="111"/>
        <v>0</v>
      </c>
      <c r="AX111" s="214">
        <f t="shared" si="99"/>
        <v>0</v>
      </c>
      <c r="AY111" s="215">
        <f t="shared" si="99"/>
        <v>0</v>
      </c>
      <c r="AZ111" s="215">
        <f t="shared" si="99"/>
        <v>0</v>
      </c>
      <c r="BA111" s="216">
        <f t="shared" si="99"/>
        <v>0</v>
      </c>
    </row>
    <row r="112" spans="1:53" s="172" customFormat="1" ht="11.25" x14ac:dyDescent="0.25">
      <c r="A112" s="205" t="s">
        <v>190</v>
      </c>
      <c r="B112" s="206">
        <v>0</v>
      </c>
      <c r="C112" s="204">
        <v>0</v>
      </c>
      <c r="D112" s="204">
        <v>0</v>
      </c>
      <c r="E112" s="188">
        <f t="shared" si="100"/>
        <v>0</v>
      </c>
      <c r="F112" s="206">
        <v>0</v>
      </c>
      <c r="G112" s="204">
        <v>0</v>
      </c>
      <c r="H112" s="204">
        <v>0</v>
      </c>
      <c r="I112" s="188">
        <f t="shared" si="101"/>
        <v>0</v>
      </c>
      <c r="J112" s="206">
        <v>0</v>
      </c>
      <c r="K112" s="204">
        <v>0</v>
      </c>
      <c r="L112" s="204">
        <v>0</v>
      </c>
      <c r="M112" s="188">
        <f t="shared" si="102"/>
        <v>0</v>
      </c>
      <c r="N112" s="206">
        <v>0</v>
      </c>
      <c r="O112" s="204">
        <v>0</v>
      </c>
      <c r="P112" s="204">
        <v>0</v>
      </c>
      <c r="Q112" s="188">
        <f t="shared" si="103"/>
        <v>0</v>
      </c>
      <c r="R112" s="206">
        <v>0</v>
      </c>
      <c r="S112" s="204">
        <v>0</v>
      </c>
      <c r="T112" s="204">
        <v>0</v>
      </c>
      <c r="U112" s="188">
        <f t="shared" si="104"/>
        <v>0</v>
      </c>
      <c r="V112" s="206">
        <v>0</v>
      </c>
      <c r="W112" s="204">
        <v>0</v>
      </c>
      <c r="X112" s="204">
        <v>0</v>
      </c>
      <c r="Y112" s="188">
        <f t="shared" si="105"/>
        <v>0</v>
      </c>
      <c r="Z112" s="206">
        <v>0</v>
      </c>
      <c r="AA112" s="204">
        <v>0</v>
      </c>
      <c r="AB112" s="204">
        <v>0</v>
      </c>
      <c r="AC112" s="188">
        <f t="shared" si="106"/>
        <v>0</v>
      </c>
      <c r="AD112" s="206">
        <v>0</v>
      </c>
      <c r="AE112" s="204">
        <v>0</v>
      </c>
      <c r="AF112" s="204">
        <v>0</v>
      </c>
      <c r="AG112" s="188">
        <f t="shared" si="107"/>
        <v>0</v>
      </c>
      <c r="AH112" s="206">
        <v>0</v>
      </c>
      <c r="AI112" s="204">
        <v>0</v>
      </c>
      <c r="AJ112" s="204">
        <v>0</v>
      </c>
      <c r="AK112" s="188">
        <f t="shared" si="108"/>
        <v>0</v>
      </c>
      <c r="AL112" s="206">
        <v>0</v>
      </c>
      <c r="AM112" s="204">
        <v>0</v>
      </c>
      <c r="AN112" s="204">
        <v>0</v>
      </c>
      <c r="AO112" s="188">
        <f t="shared" si="109"/>
        <v>0</v>
      </c>
      <c r="AP112" s="206">
        <v>0</v>
      </c>
      <c r="AQ112" s="204">
        <v>0</v>
      </c>
      <c r="AR112" s="204">
        <v>0</v>
      </c>
      <c r="AS112" s="188">
        <f t="shared" si="110"/>
        <v>0</v>
      </c>
      <c r="AT112" s="206">
        <v>0</v>
      </c>
      <c r="AU112" s="204">
        <v>0</v>
      </c>
      <c r="AV112" s="204">
        <v>0</v>
      </c>
      <c r="AW112" s="188">
        <f t="shared" si="111"/>
        <v>0</v>
      </c>
      <c r="AX112" s="214">
        <f t="shared" si="99"/>
        <v>0</v>
      </c>
      <c r="AY112" s="215">
        <f t="shared" si="99"/>
        <v>0</v>
      </c>
      <c r="AZ112" s="215">
        <f t="shared" si="99"/>
        <v>0</v>
      </c>
      <c r="BA112" s="216">
        <f t="shared" si="99"/>
        <v>0</v>
      </c>
    </row>
    <row r="113" spans="1:53" s="172" customFormat="1" ht="11.25" x14ac:dyDescent="0.25">
      <c r="A113" s="217" t="s">
        <v>222</v>
      </c>
      <c r="B113" s="193">
        <f t="shared" ref="B113:AW113" si="112">SUM(B38:B112)</f>
        <v>0</v>
      </c>
      <c r="C113" s="193">
        <f t="shared" si="112"/>
        <v>0</v>
      </c>
      <c r="D113" s="193">
        <f t="shared" si="112"/>
        <v>0</v>
      </c>
      <c r="E113" s="193">
        <f t="shared" si="112"/>
        <v>0</v>
      </c>
      <c r="F113" s="193">
        <f t="shared" si="112"/>
        <v>0</v>
      </c>
      <c r="G113" s="193">
        <f t="shared" si="112"/>
        <v>0</v>
      </c>
      <c r="H113" s="193">
        <f t="shared" si="112"/>
        <v>0</v>
      </c>
      <c r="I113" s="193">
        <f t="shared" si="112"/>
        <v>0</v>
      </c>
      <c r="J113" s="193">
        <f t="shared" si="112"/>
        <v>0</v>
      </c>
      <c r="K113" s="193">
        <f t="shared" si="112"/>
        <v>0</v>
      </c>
      <c r="L113" s="193">
        <f t="shared" si="112"/>
        <v>0</v>
      </c>
      <c r="M113" s="193">
        <f t="shared" si="112"/>
        <v>0</v>
      </c>
      <c r="N113" s="193">
        <f t="shared" si="112"/>
        <v>0</v>
      </c>
      <c r="O113" s="193">
        <f t="shared" si="112"/>
        <v>0</v>
      </c>
      <c r="P113" s="193">
        <f t="shared" si="112"/>
        <v>0</v>
      </c>
      <c r="Q113" s="193">
        <f t="shared" si="112"/>
        <v>0</v>
      </c>
      <c r="R113" s="193">
        <f t="shared" si="112"/>
        <v>0</v>
      </c>
      <c r="S113" s="193">
        <f t="shared" si="112"/>
        <v>0</v>
      </c>
      <c r="T113" s="193">
        <f t="shared" si="112"/>
        <v>0</v>
      </c>
      <c r="U113" s="193">
        <f t="shared" si="112"/>
        <v>0</v>
      </c>
      <c r="V113" s="193">
        <f t="shared" si="112"/>
        <v>0</v>
      </c>
      <c r="W113" s="193">
        <f t="shared" si="112"/>
        <v>0</v>
      </c>
      <c r="X113" s="193">
        <f t="shared" si="112"/>
        <v>0</v>
      </c>
      <c r="Y113" s="193">
        <f t="shared" si="112"/>
        <v>0</v>
      </c>
      <c r="Z113" s="193">
        <f t="shared" si="112"/>
        <v>0</v>
      </c>
      <c r="AA113" s="193">
        <f t="shared" si="112"/>
        <v>0</v>
      </c>
      <c r="AB113" s="193">
        <f t="shared" si="112"/>
        <v>0</v>
      </c>
      <c r="AC113" s="193">
        <f t="shared" si="112"/>
        <v>0</v>
      </c>
      <c r="AD113" s="193">
        <f t="shared" si="112"/>
        <v>0</v>
      </c>
      <c r="AE113" s="193">
        <f t="shared" si="112"/>
        <v>0</v>
      </c>
      <c r="AF113" s="193">
        <f t="shared" si="112"/>
        <v>0</v>
      </c>
      <c r="AG113" s="193">
        <f t="shared" si="112"/>
        <v>0</v>
      </c>
      <c r="AH113" s="193">
        <f t="shared" si="112"/>
        <v>0</v>
      </c>
      <c r="AI113" s="193">
        <f t="shared" si="112"/>
        <v>0</v>
      </c>
      <c r="AJ113" s="193">
        <f t="shared" si="112"/>
        <v>0</v>
      </c>
      <c r="AK113" s="193">
        <f t="shared" si="112"/>
        <v>0</v>
      </c>
      <c r="AL113" s="193">
        <f t="shared" si="112"/>
        <v>0</v>
      </c>
      <c r="AM113" s="193">
        <f t="shared" si="112"/>
        <v>0</v>
      </c>
      <c r="AN113" s="193">
        <f t="shared" si="112"/>
        <v>0</v>
      </c>
      <c r="AO113" s="193">
        <f t="shared" si="112"/>
        <v>0</v>
      </c>
      <c r="AP113" s="193">
        <f t="shared" si="112"/>
        <v>0</v>
      </c>
      <c r="AQ113" s="193">
        <f t="shared" si="112"/>
        <v>0</v>
      </c>
      <c r="AR113" s="193">
        <f t="shared" si="112"/>
        <v>0</v>
      </c>
      <c r="AS113" s="193">
        <f t="shared" si="112"/>
        <v>0</v>
      </c>
      <c r="AT113" s="193">
        <f t="shared" si="112"/>
        <v>0</v>
      </c>
      <c r="AU113" s="193">
        <f t="shared" si="112"/>
        <v>0</v>
      </c>
      <c r="AV113" s="193">
        <f t="shared" si="112"/>
        <v>0</v>
      </c>
      <c r="AW113" s="193">
        <f t="shared" si="112"/>
        <v>0</v>
      </c>
      <c r="AX113" s="218">
        <f>SUM(AX92:AX112)</f>
        <v>0</v>
      </c>
      <c r="AY113" s="219">
        <f>SUM(AY92:AY112)</f>
        <v>0</v>
      </c>
      <c r="AZ113" s="219">
        <f>SUM(AZ92:AZ112)</f>
        <v>0</v>
      </c>
      <c r="BA113" s="220">
        <f>SUM(BA92:BA112)</f>
        <v>0</v>
      </c>
    </row>
    <row r="114" spans="1:53" s="172" customFormat="1" ht="11.25" x14ac:dyDescent="0.25">
      <c r="A114" s="217" t="s">
        <v>223</v>
      </c>
      <c r="B114" s="221" t="e">
        <f t="shared" ref="B114:AW114" si="113">B113/B34</f>
        <v>#DIV/0!</v>
      </c>
      <c r="C114" s="221" t="e">
        <f t="shared" si="113"/>
        <v>#VALUE!</v>
      </c>
      <c r="D114" s="221" t="e">
        <f t="shared" si="113"/>
        <v>#DIV/0!</v>
      </c>
      <c r="E114" s="221" t="e">
        <f t="shared" si="113"/>
        <v>#DIV/0!</v>
      </c>
      <c r="F114" s="221" t="e">
        <f t="shared" si="113"/>
        <v>#DIV/0!</v>
      </c>
      <c r="G114" s="221" t="e">
        <f t="shared" si="113"/>
        <v>#VALUE!</v>
      </c>
      <c r="H114" s="221" t="e">
        <f t="shared" si="113"/>
        <v>#DIV/0!</v>
      </c>
      <c r="I114" s="221" t="e">
        <f t="shared" si="113"/>
        <v>#DIV/0!</v>
      </c>
      <c r="J114" s="221" t="e">
        <f t="shared" si="113"/>
        <v>#DIV/0!</v>
      </c>
      <c r="K114" s="221" t="e">
        <f t="shared" si="113"/>
        <v>#VALUE!</v>
      </c>
      <c r="L114" s="221" t="e">
        <f t="shared" si="113"/>
        <v>#DIV/0!</v>
      </c>
      <c r="M114" s="221" t="e">
        <f t="shared" si="113"/>
        <v>#DIV/0!</v>
      </c>
      <c r="N114" s="221" t="e">
        <f t="shared" si="113"/>
        <v>#DIV/0!</v>
      </c>
      <c r="O114" s="221" t="e">
        <f t="shared" si="113"/>
        <v>#VALUE!</v>
      </c>
      <c r="P114" s="221" t="e">
        <f t="shared" si="113"/>
        <v>#DIV/0!</v>
      </c>
      <c r="Q114" s="221" t="e">
        <f t="shared" si="113"/>
        <v>#DIV/0!</v>
      </c>
      <c r="R114" s="221" t="e">
        <f t="shared" si="113"/>
        <v>#DIV/0!</v>
      </c>
      <c r="S114" s="221" t="e">
        <f t="shared" si="113"/>
        <v>#VALUE!</v>
      </c>
      <c r="T114" s="221" t="e">
        <f t="shared" si="113"/>
        <v>#DIV/0!</v>
      </c>
      <c r="U114" s="221" t="e">
        <f t="shared" si="113"/>
        <v>#DIV/0!</v>
      </c>
      <c r="V114" s="221" t="e">
        <f t="shared" si="113"/>
        <v>#DIV/0!</v>
      </c>
      <c r="W114" s="221" t="e">
        <f t="shared" si="113"/>
        <v>#VALUE!</v>
      </c>
      <c r="X114" s="221" t="e">
        <f t="shared" si="113"/>
        <v>#DIV/0!</v>
      </c>
      <c r="Y114" s="221" t="e">
        <f t="shared" si="113"/>
        <v>#DIV/0!</v>
      </c>
      <c r="Z114" s="221" t="e">
        <f t="shared" si="113"/>
        <v>#DIV/0!</v>
      </c>
      <c r="AA114" s="221" t="e">
        <f t="shared" si="113"/>
        <v>#VALUE!</v>
      </c>
      <c r="AB114" s="221" t="e">
        <f t="shared" si="113"/>
        <v>#DIV/0!</v>
      </c>
      <c r="AC114" s="221" t="e">
        <f t="shared" si="113"/>
        <v>#DIV/0!</v>
      </c>
      <c r="AD114" s="221" t="e">
        <f t="shared" si="113"/>
        <v>#DIV/0!</v>
      </c>
      <c r="AE114" s="221" t="e">
        <f t="shared" si="113"/>
        <v>#VALUE!</v>
      </c>
      <c r="AF114" s="221" t="e">
        <f t="shared" si="113"/>
        <v>#DIV/0!</v>
      </c>
      <c r="AG114" s="221" t="e">
        <f t="shared" si="113"/>
        <v>#DIV/0!</v>
      </c>
      <c r="AH114" s="221" t="e">
        <f t="shared" si="113"/>
        <v>#DIV/0!</v>
      </c>
      <c r="AI114" s="221" t="e">
        <f t="shared" si="113"/>
        <v>#VALUE!</v>
      </c>
      <c r="AJ114" s="221" t="e">
        <f t="shared" si="113"/>
        <v>#DIV/0!</v>
      </c>
      <c r="AK114" s="221" t="e">
        <f t="shared" si="113"/>
        <v>#DIV/0!</v>
      </c>
      <c r="AL114" s="221" t="e">
        <f t="shared" si="113"/>
        <v>#DIV/0!</v>
      </c>
      <c r="AM114" s="221" t="e">
        <f t="shared" si="113"/>
        <v>#VALUE!</v>
      </c>
      <c r="AN114" s="221" t="e">
        <f t="shared" si="113"/>
        <v>#DIV/0!</v>
      </c>
      <c r="AO114" s="221" t="e">
        <f t="shared" si="113"/>
        <v>#DIV/0!</v>
      </c>
      <c r="AP114" s="221" t="e">
        <f t="shared" si="113"/>
        <v>#DIV/0!</v>
      </c>
      <c r="AQ114" s="221" t="e">
        <f t="shared" si="113"/>
        <v>#VALUE!</v>
      </c>
      <c r="AR114" s="221" t="e">
        <f t="shared" si="113"/>
        <v>#DIV/0!</v>
      </c>
      <c r="AS114" s="221" t="e">
        <f t="shared" si="113"/>
        <v>#DIV/0!</v>
      </c>
      <c r="AT114" s="221" t="e">
        <f t="shared" si="113"/>
        <v>#DIV/0!</v>
      </c>
      <c r="AU114" s="221" t="e">
        <f t="shared" si="113"/>
        <v>#VALUE!</v>
      </c>
      <c r="AV114" s="221" t="e">
        <f t="shared" si="113"/>
        <v>#DIV/0!</v>
      </c>
      <c r="AW114" s="221" t="e">
        <f t="shared" si="113"/>
        <v>#DIV/0!</v>
      </c>
      <c r="AX114" s="222" t="e">
        <f>AX113/AX6</f>
        <v>#DIV/0!</v>
      </c>
      <c r="AY114" s="223" t="e">
        <f>AY113/AY6</f>
        <v>#DIV/0!</v>
      </c>
      <c r="AZ114" s="223" t="e">
        <f>AZ113/AZ6</f>
        <v>#DIV/0!</v>
      </c>
      <c r="BA114" s="224" t="e">
        <f>BA113/BA6</f>
        <v>#VALUE!</v>
      </c>
    </row>
    <row r="115" spans="1:53" s="164" customFormat="1" ht="11.25" hidden="1" x14ac:dyDescent="0.2">
      <c r="A115" s="225"/>
      <c r="B115" s="226"/>
      <c r="C115" s="227"/>
      <c r="D115" s="227"/>
      <c r="E115" s="228"/>
      <c r="F115" s="226"/>
      <c r="G115" s="227"/>
      <c r="H115" s="227"/>
      <c r="I115" s="228"/>
      <c r="J115" s="226"/>
      <c r="K115" s="227"/>
      <c r="L115" s="227"/>
      <c r="M115" s="228"/>
      <c r="N115" s="226"/>
      <c r="O115" s="227"/>
      <c r="P115" s="227"/>
      <c r="Q115" s="228"/>
      <c r="R115" s="226"/>
      <c r="S115" s="227"/>
      <c r="T115" s="227"/>
      <c r="U115" s="228"/>
      <c r="V115" s="226"/>
      <c r="W115" s="227"/>
      <c r="X115" s="227"/>
      <c r="Y115" s="228"/>
      <c r="Z115" s="226"/>
      <c r="AA115" s="227"/>
      <c r="AB115" s="227"/>
      <c r="AC115" s="228"/>
      <c r="AD115" s="226"/>
      <c r="AE115" s="227"/>
      <c r="AF115" s="227"/>
      <c r="AG115" s="228"/>
      <c r="AH115" s="226"/>
      <c r="AI115" s="227"/>
      <c r="AJ115" s="227"/>
      <c r="AK115" s="228"/>
      <c r="AL115" s="226"/>
      <c r="AM115" s="227"/>
      <c r="AN115" s="227"/>
      <c r="AO115" s="228"/>
      <c r="AP115" s="226"/>
      <c r="AQ115" s="227"/>
      <c r="AR115" s="227"/>
      <c r="AS115" s="228"/>
      <c r="AT115" s="226"/>
      <c r="AU115" s="227"/>
      <c r="AV115" s="227"/>
      <c r="AW115" s="228"/>
      <c r="AX115" s="229"/>
      <c r="AY115" s="230"/>
      <c r="AZ115" s="230"/>
      <c r="BA115" s="231"/>
    </row>
    <row r="116" spans="1:53" s="164" customFormat="1" ht="11.25" hidden="1" x14ac:dyDescent="0.2">
      <c r="A116" s="225" t="s">
        <v>224</v>
      </c>
      <c r="B116" s="232"/>
      <c r="C116" s="233"/>
      <c r="D116" s="233"/>
      <c r="E116" s="234"/>
      <c r="F116" s="232"/>
      <c r="G116" s="233"/>
      <c r="H116" s="233"/>
      <c r="I116" s="234"/>
      <c r="J116" s="232"/>
      <c r="K116" s="233"/>
      <c r="L116" s="233"/>
      <c r="M116" s="234"/>
      <c r="N116" s="232"/>
      <c r="O116" s="233"/>
      <c r="P116" s="233"/>
      <c r="Q116" s="234"/>
      <c r="R116" s="232"/>
      <c r="S116" s="233"/>
      <c r="T116" s="233"/>
      <c r="U116" s="234"/>
      <c r="V116" s="232"/>
      <c r="W116" s="233"/>
      <c r="X116" s="233"/>
      <c r="Y116" s="234"/>
      <c r="Z116" s="232"/>
      <c r="AA116" s="233"/>
      <c r="AB116" s="233"/>
      <c r="AC116" s="234"/>
      <c r="AD116" s="232"/>
      <c r="AE116" s="233"/>
      <c r="AF116" s="233"/>
      <c r="AG116" s="234"/>
      <c r="AH116" s="232"/>
      <c r="AI116" s="233"/>
      <c r="AJ116" s="233"/>
      <c r="AK116" s="234"/>
      <c r="AL116" s="232"/>
      <c r="AM116" s="233"/>
      <c r="AN116" s="233"/>
      <c r="AO116" s="234"/>
      <c r="AP116" s="232"/>
      <c r="AQ116" s="233"/>
      <c r="AR116" s="233"/>
      <c r="AS116" s="234"/>
      <c r="AT116" s="232"/>
      <c r="AU116" s="233"/>
      <c r="AV116" s="233"/>
      <c r="AW116" s="234"/>
      <c r="AX116" s="232"/>
      <c r="AY116" s="233"/>
      <c r="AZ116" s="233"/>
      <c r="BA116" s="234"/>
    </row>
    <row r="117" spans="1:53" s="164" customFormat="1" ht="11.25" hidden="1" x14ac:dyDescent="0.2">
      <c r="A117" s="235">
        <v>16000</v>
      </c>
    </row>
    <row r="118" spans="1:53" s="164" customFormat="1" ht="11.25" hidden="1" x14ac:dyDescent="0.2">
      <c r="A118" s="225" t="s">
        <v>225</v>
      </c>
    </row>
    <row r="119" spans="1:53" s="164" customFormat="1" ht="11.25" hidden="1" x14ac:dyDescent="0.2">
      <c r="A119" s="236">
        <v>0.03</v>
      </c>
    </row>
    <row r="120" spans="1:53" hidden="1" x14ac:dyDescent="0.2">
      <c r="A120" s="225" t="s">
        <v>226</v>
      </c>
    </row>
    <row r="121" spans="1:53" hidden="1" x14ac:dyDescent="0.2">
      <c r="A121" s="237">
        <v>24</v>
      </c>
    </row>
    <row r="122" spans="1:53" hidden="1" x14ac:dyDescent="0.2">
      <c r="A122" s="225" t="s">
        <v>227</v>
      </c>
    </row>
    <row r="123" spans="1:53" hidden="1" x14ac:dyDescent="0.2">
      <c r="A123" s="238">
        <f>(A117*A119/12)/(1-(1+A119/12)^(-A121))</f>
        <v>687.69939167291091</v>
      </c>
    </row>
    <row r="124" spans="1:53" hidden="1" x14ac:dyDescent="0.2"/>
    <row r="125" spans="1:53" ht="63.75" hidden="1" x14ac:dyDescent="0.2">
      <c r="A125" s="239" t="s">
        <v>228</v>
      </c>
    </row>
    <row r="126" spans="1:53" hidden="1" x14ac:dyDescent="0.2"/>
    <row r="127" spans="1:53" ht="25.5" hidden="1" x14ac:dyDescent="0.2">
      <c r="A127" s="240" t="s">
        <v>229</v>
      </c>
    </row>
    <row r="128" spans="1:53" hidden="1" x14ac:dyDescent="0.2"/>
    <row r="129" spans="1:1" hidden="1" x14ac:dyDescent="0.2">
      <c r="A129" s="240" t="s">
        <v>230</v>
      </c>
    </row>
    <row r="130" spans="1:1" hidden="1" x14ac:dyDescent="0.2"/>
    <row r="131" spans="1:1" ht="25.5" hidden="1" x14ac:dyDescent="0.2">
      <c r="A131" s="240" t="s">
        <v>231</v>
      </c>
    </row>
    <row r="132" spans="1:1" hidden="1" x14ac:dyDescent="0.2"/>
    <row r="133" spans="1:1" hidden="1" x14ac:dyDescent="0.2">
      <c r="A133" s="240" t="s">
        <v>232</v>
      </c>
    </row>
  </sheetData>
  <mergeCells count="18">
    <mergeCell ref="AT2:AW3"/>
    <mergeCell ref="AX2:BA3"/>
    <mergeCell ref="V2:Y3"/>
    <mergeCell ref="Z2:AC3"/>
    <mergeCell ref="AD2:AG3"/>
    <mergeCell ref="AH2:AK3"/>
    <mergeCell ref="AL2:AO3"/>
    <mergeCell ref="AP2:AS3"/>
    <mergeCell ref="A1:E1"/>
    <mergeCell ref="F1:M1"/>
    <mergeCell ref="N1:P1"/>
    <mergeCell ref="Q1:Y1"/>
    <mergeCell ref="A2:A3"/>
    <mergeCell ref="B2:E3"/>
    <mergeCell ref="F2:I3"/>
    <mergeCell ref="J2:M3"/>
    <mergeCell ref="N2:Q3"/>
    <mergeCell ref="R2:U3"/>
  </mergeCells>
  <pageMargins left="0.7" right="0.7" top="0.75" bottom="0.75" header="0.3" footer="0.3"/>
  <customProperties>
    <customPr name="SSC_SHEET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sqref="A1:XFD1048576"/>
    </sheetView>
  </sheetViews>
  <sheetFormatPr defaultColWidth="0" defaultRowHeight="15" zeroHeight="1" x14ac:dyDescent="0.25"/>
  <cols>
    <col min="1" max="1" width="9" style="150" customWidth="1"/>
    <col min="2" max="2" width="12" style="149" customWidth="1"/>
    <col min="3" max="3" width="17" style="149" customWidth="1"/>
    <col min="4" max="4" width="18.28515625" style="149" customWidth="1"/>
    <col min="5" max="5" width="7.7109375" style="149" customWidth="1"/>
    <col min="6" max="6" width="12" style="149" customWidth="1"/>
    <col min="7" max="7" width="6.5703125" style="149" customWidth="1"/>
    <col min="8" max="8" width="9.140625" style="149" customWidth="1"/>
    <col min="9" max="9" width="14.28515625" style="149" customWidth="1"/>
    <col min="10" max="10" width="16.42578125" style="149" customWidth="1"/>
    <col min="11" max="11" width="7.140625" style="149" customWidth="1"/>
    <col min="12" max="16384" width="9.140625" style="127" hidden="1"/>
  </cols>
  <sheetData>
    <row r="1" spans="1:17" s="126" customFormat="1" ht="15.75" thickTop="1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7" ht="21" x14ac:dyDescent="0.35">
      <c r="A2" s="55"/>
      <c r="B2" s="294" t="s">
        <v>235</v>
      </c>
      <c r="C2" s="294"/>
      <c r="D2" s="294"/>
      <c r="E2" s="294"/>
      <c r="F2" s="294"/>
      <c r="G2" s="294"/>
      <c r="H2" s="294"/>
      <c r="I2" s="294"/>
      <c r="J2" s="294"/>
      <c r="K2" s="56"/>
    </row>
    <row r="3" spans="1:17" ht="7.5" customHeight="1" x14ac:dyDescent="0.35">
      <c r="A3" s="55"/>
      <c r="B3" s="57"/>
      <c r="C3" s="57"/>
      <c r="D3" s="57"/>
      <c r="E3" s="57"/>
      <c r="F3" s="57"/>
      <c r="G3" s="57"/>
      <c r="H3" s="57"/>
      <c r="I3" s="57"/>
      <c r="J3" s="57"/>
      <c r="K3" s="56"/>
    </row>
    <row r="4" spans="1:17" ht="18.75" customHeight="1" x14ac:dyDescent="0.25">
      <c r="A4" s="55"/>
      <c r="B4" s="295" t="s">
        <v>1</v>
      </c>
      <c r="C4" s="295"/>
      <c r="D4" s="295"/>
      <c r="E4" s="295"/>
      <c r="F4" s="295"/>
      <c r="G4" s="295"/>
      <c r="H4" s="295"/>
      <c r="I4" s="295"/>
      <c r="J4" s="295"/>
      <c r="K4" s="56"/>
    </row>
    <row r="5" spans="1:17" ht="21" customHeight="1" x14ac:dyDescent="0.25">
      <c r="A5" s="55"/>
      <c r="B5" s="295"/>
      <c r="C5" s="295"/>
      <c r="D5" s="295"/>
      <c r="E5" s="295"/>
      <c r="F5" s="295"/>
      <c r="G5" s="295"/>
      <c r="H5" s="295"/>
      <c r="I5" s="295"/>
      <c r="J5" s="295"/>
      <c r="K5" s="56"/>
    </row>
    <row r="6" spans="1:17" x14ac:dyDescent="0.25">
      <c r="A6" s="55"/>
      <c r="B6" s="58"/>
      <c r="C6" s="296" t="s">
        <v>65</v>
      </c>
      <c r="D6" s="296"/>
      <c r="E6" s="296"/>
      <c r="F6" s="296"/>
      <c r="G6" s="296"/>
      <c r="H6" s="296"/>
      <c r="I6" s="296"/>
      <c r="J6" s="59"/>
      <c r="K6" s="60"/>
    </row>
    <row r="7" spans="1:17" ht="15.75" thickBot="1" x14ac:dyDescent="0.3">
      <c r="A7" s="61"/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1:17" ht="15.75" thickTop="1" x14ac:dyDescent="0.25">
      <c r="A8" s="65"/>
      <c r="B8" s="297"/>
      <c r="C8" s="297"/>
      <c r="D8" s="297"/>
      <c r="E8" s="241"/>
      <c r="F8" s="300"/>
      <c r="G8" s="66"/>
      <c r="H8" s="66"/>
      <c r="I8" s="66"/>
      <c r="J8" s="66"/>
      <c r="K8" s="306"/>
    </row>
    <row r="9" spans="1:17" ht="15.75" thickBot="1" x14ac:dyDescent="0.3">
      <c r="A9" s="297" t="s">
        <v>236</v>
      </c>
      <c r="B9" s="297"/>
      <c r="C9" s="297"/>
      <c r="D9" s="297"/>
      <c r="E9" s="297"/>
      <c r="F9" s="301"/>
      <c r="G9" s="309" t="s">
        <v>49</v>
      </c>
      <c r="H9" s="309"/>
      <c r="I9" s="309"/>
      <c r="J9" s="309"/>
      <c r="K9" s="307"/>
    </row>
    <row r="10" spans="1:17" ht="15" customHeight="1" thickTop="1" thickBot="1" x14ac:dyDescent="0.3">
      <c r="A10" s="67"/>
      <c r="B10" s="310" t="s">
        <v>31</v>
      </c>
      <c r="C10" s="310"/>
      <c r="D10" s="310"/>
      <c r="E10" s="299"/>
      <c r="F10" s="301"/>
      <c r="G10" s="311" t="s">
        <v>8</v>
      </c>
      <c r="H10" s="311"/>
      <c r="I10" s="311"/>
      <c r="J10" s="311"/>
      <c r="K10" s="307"/>
    </row>
    <row r="11" spans="1:17" ht="17.25" customHeight="1" thickTop="1" x14ac:dyDescent="0.25">
      <c r="A11" s="68"/>
      <c r="B11" s="304" t="s">
        <v>237</v>
      </c>
      <c r="C11" s="304"/>
      <c r="D11" s="69">
        <v>25000</v>
      </c>
      <c r="E11" s="299"/>
      <c r="F11" s="301"/>
      <c r="G11" s="312" t="s">
        <v>28</v>
      </c>
      <c r="H11" s="312"/>
      <c r="I11" s="312"/>
      <c r="J11" s="70">
        <v>200</v>
      </c>
      <c r="K11" s="307"/>
    </row>
    <row r="12" spans="1:17" ht="18.75" customHeight="1" x14ac:dyDescent="0.25">
      <c r="A12" s="68"/>
      <c r="B12" s="303"/>
      <c r="C12" s="303"/>
      <c r="D12" s="71"/>
      <c r="E12" s="299"/>
      <c r="F12" s="301"/>
      <c r="G12" s="301"/>
      <c r="H12" s="301"/>
      <c r="I12" s="301"/>
      <c r="J12" s="72"/>
      <c r="K12" s="307"/>
    </row>
    <row r="13" spans="1:17" ht="19.5" customHeight="1" x14ac:dyDescent="0.25">
      <c r="A13" s="68"/>
      <c r="B13" s="304" t="s">
        <v>238</v>
      </c>
      <c r="C13" s="304"/>
      <c r="D13" s="73">
        <v>8000</v>
      </c>
      <c r="E13" s="299"/>
      <c r="F13" s="301"/>
      <c r="G13" s="66"/>
      <c r="H13" s="302" t="s">
        <v>9</v>
      </c>
      <c r="I13" s="302"/>
      <c r="J13" s="74">
        <v>0.06</v>
      </c>
      <c r="K13" s="307"/>
    </row>
    <row r="14" spans="1:17" ht="20.25" customHeight="1" x14ac:dyDescent="0.25">
      <c r="A14" s="68"/>
      <c r="B14" s="303"/>
      <c r="C14" s="303"/>
      <c r="D14" s="71"/>
      <c r="E14" s="299"/>
      <c r="F14" s="301"/>
      <c r="G14" s="301"/>
      <c r="H14" s="301"/>
      <c r="I14" s="301"/>
      <c r="J14" s="75">
        <f>J13/12</f>
        <v>5.0000000000000001E-3</v>
      </c>
      <c r="K14" s="307"/>
    </row>
    <row r="15" spans="1:17" ht="15" customHeight="1" x14ac:dyDescent="0.25">
      <c r="A15" s="68"/>
      <c r="B15" s="304" t="s">
        <v>239</v>
      </c>
      <c r="C15" s="304"/>
      <c r="D15" s="73">
        <v>1000</v>
      </c>
      <c r="E15" s="299"/>
      <c r="F15" s="301"/>
      <c r="G15" s="394" t="s">
        <v>240</v>
      </c>
      <c r="H15" s="394"/>
      <c r="I15" s="426"/>
      <c r="J15" s="76">
        <v>12000</v>
      </c>
      <c r="K15" s="307"/>
    </row>
    <row r="16" spans="1:17" ht="17.25" customHeight="1" x14ac:dyDescent="0.25">
      <c r="A16" s="68"/>
      <c r="B16" s="303"/>
      <c r="C16" s="303"/>
      <c r="D16" s="71"/>
      <c r="E16" s="299"/>
      <c r="F16" s="301"/>
      <c r="G16" s="394" t="s">
        <v>241</v>
      </c>
      <c r="H16" s="394"/>
      <c r="I16" s="426"/>
      <c r="J16" s="72"/>
      <c r="K16" s="307"/>
      <c r="L16" s="66"/>
      <c r="M16" s="66"/>
      <c r="N16" s="131"/>
      <c r="O16" s="132"/>
      <c r="P16" s="133"/>
      <c r="Q16" s="134"/>
    </row>
    <row r="17" spans="1:17" ht="18.75" customHeight="1" thickBot="1" x14ac:dyDescent="0.3">
      <c r="A17" s="68"/>
      <c r="B17" s="304" t="s">
        <v>32</v>
      </c>
      <c r="C17" s="304"/>
      <c r="D17" s="73">
        <v>5000</v>
      </c>
      <c r="E17" s="299"/>
      <c r="F17" s="301"/>
      <c r="G17" s="66"/>
      <c r="H17" s="302" t="s">
        <v>9</v>
      </c>
      <c r="I17" s="302"/>
      <c r="J17" s="77">
        <v>0.05</v>
      </c>
      <c r="K17" s="307"/>
      <c r="L17" s="66"/>
      <c r="M17" s="66"/>
      <c r="N17" s="131"/>
      <c r="O17" s="132"/>
      <c r="P17" s="133"/>
      <c r="Q17" s="134"/>
    </row>
    <row r="18" spans="1:17" ht="18" customHeight="1" thickTop="1" thickBot="1" x14ac:dyDescent="0.3">
      <c r="A18" s="68"/>
      <c r="B18" s="305" t="s">
        <v>242</v>
      </c>
      <c r="C18" s="305"/>
      <c r="D18" s="78"/>
      <c r="E18" s="299"/>
      <c r="F18" s="301"/>
      <c r="G18" s="301"/>
      <c r="H18" s="301"/>
      <c r="I18" s="301"/>
      <c r="J18" s="79">
        <f>J17/12</f>
        <v>4.1666666666666666E-3</v>
      </c>
      <c r="K18" s="307"/>
      <c r="L18" s="134"/>
    </row>
    <row r="19" spans="1:17" ht="21" customHeight="1" thickTop="1" thickBot="1" x14ac:dyDescent="0.3">
      <c r="A19" s="68"/>
      <c r="B19" s="304" t="s">
        <v>2</v>
      </c>
      <c r="C19" s="304"/>
      <c r="D19" s="80">
        <f>SUM(D11:E17)</f>
        <v>39000</v>
      </c>
      <c r="E19" s="299"/>
      <c r="F19" s="301"/>
      <c r="G19" s="314"/>
      <c r="H19" s="314"/>
      <c r="I19" s="314"/>
      <c r="J19" s="314"/>
      <c r="K19" s="307"/>
      <c r="L19" s="134"/>
    </row>
    <row r="20" spans="1:17" ht="23.25" customHeight="1" thickTop="1" thickBot="1" x14ac:dyDescent="0.3">
      <c r="A20" s="68"/>
      <c r="B20" s="315" t="s">
        <v>7</v>
      </c>
      <c r="C20" s="315"/>
      <c r="D20" s="315"/>
      <c r="E20" s="299"/>
      <c r="F20" s="301"/>
      <c r="G20" s="311" t="s">
        <v>10</v>
      </c>
      <c r="H20" s="311"/>
      <c r="I20" s="311"/>
      <c r="J20" s="311"/>
      <c r="K20" s="307"/>
      <c r="L20" s="134"/>
    </row>
    <row r="21" spans="1:17" ht="20.25" customHeight="1" thickTop="1" x14ac:dyDescent="0.25">
      <c r="A21" s="67"/>
      <c r="B21" s="318" t="s">
        <v>33</v>
      </c>
      <c r="C21" s="318"/>
      <c r="D21" s="427">
        <v>2</v>
      </c>
      <c r="E21" s="299"/>
      <c r="F21" s="301"/>
      <c r="G21" s="312" t="s">
        <v>28</v>
      </c>
      <c r="H21" s="312"/>
      <c r="I21" s="312"/>
      <c r="J21" s="82">
        <f>(J11*(1+J14))*((1+J14)^((D21)*12)-1)/J14</f>
        <v>5111.8230034565877</v>
      </c>
      <c r="K21" s="307"/>
      <c r="L21" s="134"/>
    </row>
    <row r="22" spans="1:17" ht="18.75" customHeight="1" thickBot="1" x14ac:dyDescent="0.3">
      <c r="A22" s="68"/>
      <c r="B22" s="318"/>
      <c r="C22" s="318"/>
      <c r="D22" s="428"/>
      <c r="E22" s="299"/>
      <c r="F22" s="301"/>
      <c r="G22" s="394" t="s">
        <v>240</v>
      </c>
      <c r="H22" s="394"/>
      <c r="I22" s="426"/>
      <c r="J22" s="242">
        <f>J15*(1+J17)^(D21)</f>
        <v>13230</v>
      </c>
      <c r="K22" s="307"/>
      <c r="L22" s="134"/>
    </row>
    <row r="23" spans="1:17" ht="22.5" customHeight="1" thickTop="1" thickBot="1" x14ac:dyDescent="0.3">
      <c r="A23" s="68"/>
      <c r="B23" s="83"/>
      <c r="C23" s="83"/>
      <c r="D23" s="88"/>
      <c r="E23" s="299"/>
      <c r="F23" s="301"/>
      <c r="G23" s="142"/>
      <c r="H23" s="142"/>
      <c r="I23" s="142"/>
      <c r="J23" s="141"/>
      <c r="K23" s="307"/>
    </row>
    <row r="24" spans="1:17" ht="15" customHeight="1" thickTop="1" x14ac:dyDescent="0.25">
      <c r="A24" s="68"/>
      <c r="B24" s="318" t="s">
        <v>243</v>
      </c>
      <c r="C24" s="318"/>
      <c r="D24" s="429">
        <f>D19*1.06^D21</f>
        <v>43820.400000000009</v>
      </c>
      <c r="E24" s="299"/>
      <c r="F24" s="301"/>
      <c r="G24" s="319" t="s">
        <v>3</v>
      </c>
      <c r="H24" s="319"/>
      <c r="I24" s="319"/>
      <c r="J24" s="89">
        <f>J21+J22</f>
        <v>18341.823003456586</v>
      </c>
      <c r="K24" s="307"/>
      <c r="L24" s="143"/>
    </row>
    <row r="25" spans="1:17" ht="15" customHeight="1" thickBot="1" x14ac:dyDescent="0.3">
      <c r="A25" s="68"/>
      <c r="B25" s="318"/>
      <c r="C25" s="318"/>
      <c r="D25" s="390"/>
      <c r="E25" s="299"/>
      <c r="F25" s="301"/>
      <c r="G25" s="98"/>
      <c r="H25" s="98"/>
      <c r="I25" s="98"/>
      <c r="J25" s="141"/>
      <c r="K25" s="307"/>
      <c r="L25" s="143"/>
    </row>
    <row r="26" spans="1:17" ht="17.25" customHeight="1" thickTop="1" x14ac:dyDescent="0.25">
      <c r="A26" s="90"/>
      <c r="B26" s="97"/>
      <c r="C26" s="97"/>
      <c r="D26" s="243"/>
      <c r="E26" s="299"/>
      <c r="F26" s="301"/>
      <c r="G26" s="323" t="s">
        <v>66</v>
      </c>
      <c r="H26" s="323"/>
      <c r="I26" s="324"/>
      <c r="J26" s="325">
        <f>((D24-J24)*J18)/(((1+J18)^((D21)*12))-1)</f>
        <v>1011.6198437992252</v>
      </c>
      <c r="K26" s="307"/>
      <c r="L26" s="143"/>
    </row>
    <row r="27" spans="1:17" ht="15" customHeight="1" x14ac:dyDescent="0.25">
      <c r="A27" s="90"/>
      <c r="B27" s="328" t="s">
        <v>4</v>
      </c>
      <c r="C27" s="328"/>
      <c r="D27" s="328"/>
      <c r="E27" s="299"/>
      <c r="F27" s="301"/>
      <c r="G27" s="323"/>
      <c r="H27" s="323"/>
      <c r="I27" s="324"/>
      <c r="J27" s="326"/>
      <c r="K27" s="307"/>
      <c r="L27" s="143"/>
    </row>
    <row r="28" spans="1:17" ht="15" customHeight="1" thickBot="1" x14ac:dyDescent="0.3">
      <c r="A28" s="90"/>
      <c r="B28" s="244"/>
      <c r="C28" s="244"/>
      <c r="D28" s="244"/>
      <c r="E28" s="299"/>
      <c r="F28" s="301"/>
      <c r="G28" s="323"/>
      <c r="H28" s="323"/>
      <c r="I28" s="324"/>
      <c r="J28" s="327"/>
      <c r="K28" s="307"/>
      <c r="L28" s="143"/>
    </row>
    <row r="29" spans="1:17" ht="15" customHeight="1" thickTop="1" x14ac:dyDescent="0.25">
      <c r="A29" s="90"/>
      <c r="B29" s="244"/>
      <c r="C29" s="244"/>
      <c r="D29" s="244"/>
      <c r="E29" s="299"/>
      <c r="F29" s="301"/>
      <c r="G29" s="93"/>
      <c r="H29" s="93"/>
      <c r="I29" s="93"/>
      <c r="J29" s="94"/>
      <c r="K29" s="307"/>
      <c r="L29" s="143"/>
    </row>
    <row r="30" spans="1:17" ht="15" customHeight="1" x14ac:dyDescent="0.25">
      <c r="A30" s="95"/>
      <c r="B30" s="90"/>
      <c r="C30" s="244"/>
      <c r="D30" s="244"/>
      <c r="E30" s="299"/>
      <c r="F30" s="329" t="s">
        <v>34</v>
      </c>
      <c r="G30" s="329"/>
      <c r="H30" s="329"/>
      <c r="I30" s="329"/>
      <c r="J30" s="329"/>
      <c r="K30" s="329"/>
      <c r="L30" s="143"/>
    </row>
    <row r="31" spans="1:17" hidden="1" x14ac:dyDescent="0.25">
      <c r="A31" s="144"/>
      <c r="B31" s="145"/>
      <c r="C31" s="146"/>
      <c r="D31" s="146"/>
      <c r="E31" s="147"/>
      <c r="F31" s="93"/>
      <c r="G31" s="93"/>
      <c r="H31" s="93"/>
      <c r="I31" s="93"/>
      <c r="J31" s="148"/>
      <c r="K31" s="93"/>
      <c r="L31" s="143"/>
    </row>
    <row r="32" spans="1:17" hidden="1" x14ac:dyDescent="0.25">
      <c r="A32" s="146"/>
      <c r="B32" s="145"/>
      <c r="C32" s="146"/>
      <c r="D32" s="146"/>
      <c r="E32" s="147"/>
      <c r="F32" s="93"/>
      <c r="G32" s="93"/>
      <c r="H32" s="93"/>
      <c r="I32" s="93"/>
      <c r="J32" s="93"/>
      <c r="K32" s="93"/>
      <c r="L32" s="143"/>
    </row>
    <row r="33" spans="1:11" hidden="1" x14ac:dyDescent="0.25">
      <c r="A33" s="146"/>
      <c r="B33" s="146"/>
      <c r="C33" s="146"/>
      <c r="D33" s="146"/>
      <c r="E33" s="147"/>
      <c r="F33" s="93"/>
      <c r="G33" s="93"/>
      <c r="H33" s="93"/>
      <c r="I33" s="93"/>
      <c r="J33" s="93"/>
      <c r="K33" s="93"/>
    </row>
    <row r="34" spans="1:11" ht="15" hidden="1" customHeight="1" x14ac:dyDescent="0.25">
      <c r="A34" s="146"/>
      <c r="B34" s="146"/>
      <c r="C34" s="146"/>
      <c r="D34" s="146"/>
      <c r="E34" s="147"/>
      <c r="F34" s="66" t="s">
        <v>3</v>
      </c>
    </row>
    <row r="35" spans="1:11" hidden="1" x14ac:dyDescent="0.25">
      <c r="A35" s="145"/>
      <c r="B35" s="146"/>
      <c r="C35" s="146"/>
      <c r="D35" s="146"/>
      <c r="E35" s="146"/>
      <c r="F35" s="93"/>
    </row>
    <row r="36" spans="1:11" hidden="1" x14ac:dyDescent="0.25">
      <c r="A36" s="145"/>
      <c r="B36" s="146"/>
      <c r="C36" s="146"/>
      <c r="D36" s="146"/>
      <c r="E36" s="146"/>
      <c r="F36" s="93"/>
    </row>
    <row r="37" spans="1:11" hidden="1" x14ac:dyDescent="0.25">
      <c r="A37" s="146"/>
      <c r="E37" s="146"/>
      <c r="F37" s="93"/>
    </row>
    <row r="38" spans="1:11" hidden="1" x14ac:dyDescent="0.25">
      <c r="A38" s="146"/>
      <c r="E38" s="146"/>
      <c r="F38" s="93"/>
    </row>
    <row r="39" spans="1:11" hidden="1" x14ac:dyDescent="0.25">
      <c r="A39" s="146"/>
      <c r="E39" s="146"/>
      <c r="F39" s="93"/>
    </row>
    <row r="40" spans="1:11" hidden="1" x14ac:dyDescent="0.25">
      <c r="A40" s="146"/>
      <c r="E40" s="146"/>
      <c r="F40" s="93"/>
    </row>
    <row r="41" spans="1:11" hidden="1" x14ac:dyDescent="0.25">
      <c r="E41" s="146"/>
      <c r="F41" s="93"/>
    </row>
    <row r="42" spans="1:11" hidden="1" x14ac:dyDescent="0.25">
      <c r="E42" s="146"/>
      <c r="F42" s="93"/>
    </row>
    <row r="43" spans="1:11" hidden="1" x14ac:dyDescent="0.25">
      <c r="F43" s="93"/>
    </row>
    <row r="44" spans="1:11" hidden="1" x14ac:dyDescent="0.25">
      <c r="F44" s="93"/>
    </row>
    <row r="45" spans="1:11" hidden="1" x14ac:dyDescent="0.25"/>
    <row r="46" spans="1:11" hidden="1" x14ac:dyDescent="0.25"/>
    <row r="47" spans="1:11" hidden="1" x14ac:dyDescent="0.25"/>
    <row r="48" spans="1:11" hidden="1" x14ac:dyDescent="0.25"/>
    <row r="49" s="127" customFormat="1" hidden="1" x14ac:dyDescent="0.25"/>
    <row r="50" s="127" customFormat="1" hidden="1" x14ac:dyDescent="0.25"/>
    <row r="51" s="127" customFormat="1" hidden="1" x14ac:dyDescent="0.25"/>
    <row r="52" s="127" customFormat="1" hidden="1" x14ac:dyDescent="0.25"/>
    <row r="53" s="127" customFormat="1" hidden="1" x14ac:dyDescent="0.25"/>
    <row r="54" s="127" customFormat="1" hidden="1" x14ac:dyDescent="0.25"/>
    <row r="55" s="127" customFormat="1" hidden="1" x14ac:dyDescent="0.25"/>
    <row r="56" s="127" customFormat="1" hidden="1" x14ac:dyDescent="0.25"/>
    <row r="57" s="127" customFormat="1" hidden="1" x14ac:dyDescent="0.25"/>
    <row r="58" s="127" customFormat="1" hidden="1" x14ac:dyDescent="0.25"/>
    <row r="59" s="127" customFormat="1" hidden="1" x14ac:dyDescent="0.25"/>
    <row r="60" s="127" customFormat="1" hidden="1" x14ac:dyDescent="0.25"/>
    <row r="61" s="127" customFormat="1" hidden="1" x14ac:dyDescent="0.25"/>
    <row r="62" s="127" customFormat="1" hidden="1" x14ac:dyDescent="0.25"/>
    <row r="63" s="127" customFormat="1" hidden="1" x14ac:dyDescent="0.25"/>
    <row r="64" s="127" customFormat="1" hidden="1" x14ac:dyDescent="0.25"/>
    <row r="65" s="127" customFormat="1" hidden="1" x14ac:dyDescent="0.25"/>
    <row r="66" s="127" customFormat="1" hidden="1" x14ac:dyDescent="0.25"/>
    <row r="67" s="127" customFormat="1" hidden="1" x14ac:dyDescent="0.25"/>
    <row r="68" s="127" customFormat="1" hidden="1" x14ac:dyDescent="0.25"/>
    <row r="69" s="127" customFormat="1" hidden="1" x14ac:dyDescent="0.25"/>
    <row r="70" s="127" customFormat="1" hidden="1" x14ac:dyDescent="0.25"/>
    <row r="71" s="127" customFormat="1" hidden="1" x14ac:dyDescent="0.25"/>
    <row r="72" s="127" customFormat="1" hidden="1" x14ac:dyDescent="0.25"/>
    <row r="73" s="127" customFormat="1" hidden="1" x14ac:dyDescent="0.25"/>
    <row r="74" s="127" customFormat="1" hidden="1" x14ac:dyDescent="0.25"/>
    <row r="75" s="127" customFormat="1" hidden="1" x14ac:dyDescent="0.25"/>
    <row r="76" s="127" customFormat="1" hidden="1" x14ac:dyDescent="0.25"/>
    <row r="77" s="127" customFormat="1" hidden="1" x14ac:dyDescent="0.25"/>
    <row r="78" s="127" customFormat="1" hidden="1" x14ac:dyDescent="0.25"/>
    <row r="79" s="127" customFormat="1" hidden="1" x14ac:dyDescent="0.25"/>
  </sheetData>
  <mergeCells count="42">
    <mergeCell ref="F30:K30"/>
    <mergeCell ref="B24:C25"/>
    <mergeCell ref="D24:D25"/>
    <mergeCell ref="G24:I24"/>
    <mergeCell ref="G26:I28"/>
    <mergeCell ref="J26:J28"/>
    <mergeCell ref="B27:D27"/>
    <mergeCell ref="K8:K29"/>
    <mergeCell ref="B20:D20"/>
    <mergeCell ref="G20:J20"/>
    <mergeCell ref="B21:C22"/>
    <mergeCell ref="D21:D22"/>
    <mergeCell ref="G21:I21"/>
    <mergeCell ref="G22:I22"/>
    <mergeCell ref="B17:C17"/>
    <mergeCell ref="H17:I17"/>
    <mergeCell ref="B18:C18"/>
    <mergeCell ref="G18:I18"/>
    <mergeCell ref="B19:C19"/>
    <mergeCell ref="G19:J19"/>
    <mergeCell ref="B14:C14"/>
    <mergeCell ref="G14:I14"/>
    <mergeCell ref="B15:C15"/>
    <mergeCell ref="G15:I15"/>
    <mergeCell ref="B16:C16"/>
    <mergeCell ref="G16:I16"/>
    <mergeCell ref="B13:C13"/>
    <mergeCell ref="H13:I13"/>
    <mergeCell ref="B2:J2"/>
    <mergeCell ref="B4:J5"/>
    <mergeCell ref="C6:I6"/>
    <mergeCell ref="B8:D8"/>
    <mergeCell ref="F8:F29"/>
    <mergeCell ref="A9:E9"/>
    <mergeCell ref="G9:J9"/>
    <mergeCell ref="B10:D10"/>
    <mergeCell ref="E10:E30"/>
    <mergeCell ref="G10:J10"/>
    <mergeCell ref="B11:C11"/>
    <mergeCell ref="G11:I11"/>
    <mergeCell ref="B12:C12"/>
    <mergeCell ref="G12:I12"/>
  </mergeCells>
  <hyperlinks>
    <hyperlink ref="G16:I16" r:id="rId1" display="With Home Buyers Plan"/>
  </hyperlinks>
  <pageMargins left="0.7" right="0.7" top="0.75" bottom="0.75" header="0.3" footer="0.3"/>
  <customProperties>
    <customPr name="SSC_SHEET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10" workbookViewId="0">
      <selection activeCell="D15" sqref="D15"/>
    </sheetView>
  </sheetViews>
  <sheetFormatPr defaultColWidth="0" defaultRowHeight="15" zeroHeight="1" x14ac:dyDescent="0.25"/>
  <cols>
    <col min="1" max="1" width="9" style="124" customWidth="1"/>
    <col min="2" max="2" width="12" style="116" customWidth="1"/>
    <col min="3" max="3" width="17" style="116" customWidth="1"/>
    <col min="4" max="4" width="18.28515625" style="116" customWidth="1"/>
    <col min="5" max="5" width="7.7109375" style="116" customWidth="1"/>
    <col min="6" max="6" width="12" style="116" customWidth="1"/>
    <col min="7" max="7" width="6.5703125" style="116" customWidth="1"/>
    <col min="8" max="8" width="9.140625" style="116" customWidth="1"/>
    <col min="9" max="9" width="14.28515625" style="116" customWidth="1"/>
    <col min="10" max="10" width="16.42578125" style="116" customWidth="1"/>
    <col min="11" max="11" width="7.140625" style="116" customWidth="1"/>
    <col min="12" max="16384" width="9.140625" style="100" hidden="1"/>
  </cols>
  <sheetData>
    <row r="1" spans="1:17" s="99" customFormat="1" ht="15.75" customHeight="1" thickTop="1" x14ac:dyDescent="0.25">
      <c r="A1" s="335" t="s">
        <v>245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7" ht="21" customHeight="1" x14ac:dyDescent="0.25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40"/>
    </row>
    <row r="3" spans="1:17" ht="7.5" customHeight="1" x14ac:dyDescent="0.25">
      <c r="A3" s="341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</row>
    <row r="4" spans="1:17" ht="18.75" customHeight="1" x14ac:dyDescent="0.25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3"/>
    </row>
    <row r="5" spans="1:17" ht="21" customHeight="1" x14ac:dyDescent="0.2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3"/>
    </row>
    <row r="6" spans="1:17" x14ac:dyDescent="0.25">
      <c r="A6" s="344" t="s">
        <v>65</v>
      </c>
      <c r="B6" s="345"/>
      <c r="C6" s="345"/>
      <c r="D6" s="345"/>
      <c r="E6" s="345"/>
      <c r="F6" s="345"/>
      <c r="G6" s="345"/>
      <c r="H6" s="345"/>
      <c r="I6" s="345"/>
      <c r="J6" s="345"/>
      <c r="K6" s="346"/>
    </row>
    <row r="7" spans="1:17" ht="15.75" thickBot="1" x14ac:dyDescent="0.3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9"/>
    </row>
    <row r="8" spans="1:17" ht="15.75" thickTop="1" x14ac:dyDescent="0.25">
      <c r="A8" s="350"/>
      <c r="B8" s="350"/>
      <c r="C8" s="350"/>
      <c r="D8" s="350"/>
      <c r="E8" s="350"/>
      <c r="F8" s="351"/>
      <c r="G8" s="351"/>
      <c r="H8" s="351"/>
      <c r="I8" s="351"/>
      <c r="J8" s="351"/>
      <c r="K8" s="351"/>
    </row>
    <row r="9" spans="1:17" ht="15.75" thickBot="1" x14ac:dyDescent="0.3">
      <c r="A9" s="330" t="s">
        <v>246</v>
      </c>
      <c r="B9" s="330"/>
      <c r="C9" s="330"/>
      <c r="D9" s="330"/>
      <c r="E9" s="330"/>
      <c r="F9" s="430" t="s">
        <v>247</v>
      </c>
      <c r="G9" s="430"/>
      <c r="H9" s="430"/>
      <c r="I9" s="430"/>
      <c r="J9" s="430"/>
      <c r="K9" s="431"/>
    </row>
    <row r="10" spans="1:17" ht="15" customHeight="1" thickTop="1" thickBot="1" x14ac:dyDescent="0.3">
      <c r="A10" s="333" t="s">
        <v>52</v>
      </c>
      <c r="B10" s="334" t="s">
        <v>31</v>
      </c>
      <c r="C10" s="334"/>
      <c r="D10" s="334"/>
      <c r="E10" s="358"/>
      <c r="F10" s="331"/>
      <c r="G10" s="359" t="s">
        <v>8</v>
      </c>
      <c r="H10" s="359"/>
      <c r="I10" s="359"/>
      <c r="J10" s="359"/>
      <c r="K10" s="431"/>
    </row>
    <row r="11" spans="1:17" ht="17.25" customHeight="1" thickTop="1" thickBot="1" x14ac:dyDescent="0.3">
      <c r="A11" s="333"/>
      <c r="B11" s="360" t="s">
        <v>248</v>
      </c>
      <c r="C11" s="360"/>
      <c r="D11" s="245">
        <v>2000</v>
      </c>
      <c r="E11" s="358"/>
      <c r="F11" s="331"/>
      <c r="G11" s="432" t="s">
        <v>28</v>
      </c>
      <c r="H11" s="432"/>
      <c r="I11" s="432"/>
      <c r="J11" s="103">
        <v>50</v>
      </c>
      <c r="K11" s="431"/>
    </row>
    <row r="12" spans="1:17" ht="18.75" customHeight="1" thickTop="1" thickBot="1" x14ac:dyDescent="0.3">
      <c r="A12" s="333"/>
      <c r="B12" s="433" t="s">
        <v>32</v>
      </c>
      <c r="C12" s="434"/>
      <c r="D12" s="245">
        <v>50</v>
      </c>
      <c r="E12" s="358"/>
      <c r="F12" s="331"/>
      <c r="G12" s="331"/>
      <c r="H12" s="331"/>
      <c r="I12" s="331"/>
      <c r="J12" s="331"/>
      <c r="K12" s="431"/>
    </row>
    <row r="13" spans="1:17" ht="19.5" customHeight="1" thickTop="1" thickBot="1" x14ac:dyDescent="0.3">
      <c r="A13" s="333"/>
      <c r="B13" s="360" t="s">
        <v>249</v>
      </c>
      <c r="C13" s="360"/>
      <c r="D13" s="246">
        <v>100</v>
      </c>
      <c r="E13" s="358"/>
      <c r="F13" s="331"/>
      <c r="G13" s="104"/>
      <c r="H13" s="367" t="s">
        <v>9</v>
      </c>
      <c r="I13" s="435"/>
      <c r="J13" s="105">
        <v>0.02</v>
      </c>
      <c r="K13" s="431"/>
    </row>
    <row r="14" spans="1:17" ht="20.25" customHeight="1" thickTop="1" thickBot="1" x14ac:dyDescent="0.3">
      <c r="A14" s="333"/>
      <c r="B14" s="433" t="s">
        <v>32</v>
      </c>
      <c r="C14" s="434"/>
      <c r="D14" s="245">
        <v>200</v>
      </c>
      <c r="E14" s="358"/>
      <c r="F14" s="331"/>
      <c r="G14" s="436" t="s">
        <v>250</v>
      </c>
      <c r="H14" s="436"/>
      <c r="I14" s="436"/>
      <c r="J14" s="106">
        <f>J13/12</f>
        <v>1.6666666666666668E-3</v>
      </c>
      <c r="K14" s="431"/>
    </row>
    <row r="15" spans="1:17" ht="18" customHeight="1" thickTop="1" thickBot="1" x14ac:dyDescent="0.3">
      <c r="A15" s="333"/>
      <c r="B15" s="360" t="s">
        <v>251</v>
      </c>
      <c r="C15" s="360"/>
      <c r="D15" s="246">
        <v>0</v>
      </c>
      <c r="E15" s="358"/>
      <c r="F15" s="331"/>
      <c r="G15" s="437" t="s">
        <v>44</v>
      </c>
      <c r="H15" s="437"/>
      <c r="I15" s="438"/>
      <c r="J15" s="103">
        <v>300</v>
      </c>
      <c r="K15" s="431"/>
    </row>
    <row r="16" spans="1:17" ht="17.25" customHeight="1" thickBot="1" x14ac:dyDescent="0.3">
      <c r="A16" s="333"/>
      <c r="B16" s="433" t="s">
        <v>32</v>
      </c>
      <c r="C16" s="434"/>
      <c r="D16" s="246">
        <v>0</v>
      </c>
      <c r="E16" s="358"/>
      <c r="F16" s="331"/>
      <c r="G16" s="365"/>
      <c r="H16" s="365"/>
      <c r="I16" s="365"/>
      <c r="J16" s="365"/>
      <c r="K16" s="431"/>
      <c r="L16" s="104"/>
      <c r="M16" s="104"/>
      <c r="N16" s="108"/>
      <c r="O16" s="109"/>
      <c r="P16" s="110"/>
      <c r="Q16" s="111"/>
    </row>
    <row r="17" spans="1:17" ht="18.75" customHeight="1" thickTop="1" thickBot="1" x14ac:dyDescent="0.3">
      <c r="A17" s="333"/>
      <c r="B17" s="360" t="s">
        <v>252</v>
      </c>
      <c r="C17" s="360"/>
      <c r="D17" s="246">
        <v>300</v>
      </c>
      <c r="E17" s="358"/>
      <c r="F17" s="331"/>
      <c r="G17" s="104"/>
      <c r="H17" s="367" t="s">
        <v>9</v>
      </c>
      <c r="I17" s="367"/>
      <c r="J17" s="105">
        <v>0.02</v>
      </c>
      <c r="K17" s="431"/>
      <c r="L17" s="104"/>
      <c r="M17" s="104"/>
      <c r="N17" s="108"/>
      <c r="O17" s="109"/>
      <c r="P17" s="110"/>
      <c r="Q17" s="111"/>
    </row>
    <row r="18" spans="1:17" ht="18" customHeight="1" thickTop="1" thickBot="1" x14ac:dyDescent="0.3">
      <c r="A18" s="333"/>
      <c r="B18" s="360" t="s">
        <v>253</v>
      </c>
      <c r="C18" s="439"/>
      <c r="D18" s="245">
        <v>250</v>
      </c>
      <c r="E18" s="358"/>
      <c r="F18" s="331"/>
      <c r="G18" s="436" t="s">
        <v>250</v>
      </c>
      <c r="H18" s="436"/>
      <c r="I18" s="436"/>
      <c r="J18" s="106">
        <f>J17/12</f>
        <v>1.6666666666666668E-3</v>
      </c>
      <c r="K18" s="431"/>
      <c r="L18" s="111"/>
    </row>
    <row r="19" spans="1:17" ht="21" customHeight="1" thickTop="1" thickBot="1" x14ac:dyDescent="0.3">
      <c r="A19" s="333"/>
      <c r="B19" s="433" t="s">
        <v>32</v>
      </c>
      <c r="C19" s="434"/>
      <c r="D19" s="246">
        <v>50</v>
      </c>
      <c r="E19" s="358"/>
      <c r="F19" s="331"/>
      <c r="G19" s="359" t="s">
        <v>10</v>
      </c>
      <c r="H19" s="359"/>
      <c r="I19" s="359"/>
      <c r="J19" s="359"/>
      <c r="K19" s="431"/>
      <c r="L19" s="111"/>
    </row>
    <row r="20" spans="1:17" ht="23.25" customHeight="1" thickTop="1" thickBot="1" x14ac:dyDescent="0.3">
      <c r="A20" s="333"/>
      <c r="B20" s="360" t="s">
        <v>254</v>
      </c>
      <c r="C20" s="439"/>
      <c r="D20" s="245">
        <v>75</v>
      </c>
      <c r="E20" s="358"/>
      <c r="F20" s="331"/>
      <c r="G20" s="432" t="s">
        <v>28</v>
      </c>
      <c r="H20" s="432"/>
      <c r="I20" s="432"/>
      <c r="J20" s="247">
        <f>(J11*(1+J14))*((1+J14)^((D24)*12)-1)/J14</f>
        <v>1225.3223932973174</v>
      </c>
      <c r="K20" s="431"/>
      <c r="L20" s="111"/>
    </row>
    <row r="21" spans="1:17" ht="20.25" customHeight="1" thickTop="1" thickBot="1" x14ac:dyDescent="0.3">
      <c r="A21" s="333"/>
      <c r="B21" s="360" t="s">
        <v>255</v>
      </c>
      <c r="C21" s="439"/>
      <c r="D21" s="245">
        <v>40</v>
      </c>
      <c r="E21" s="358"/>
      <c r="F21" s="331"/>
      <c r="G21" s="437" t="s">
        <v>44</v>
      </c>
      <c r="H21" s="437"/>
      <c r="I21" s="438"/>
      <c r="J21" s="248">
        <f>J15*(1+J17)^(D24)</f>
        <v>312.12</v>
      </c>
      <c r="K21" s="431"/>
      <c r="L21" s="111"/>
    </row>
    <row r="22" spans="1:17" ht="18.75" customHeight="1" thickTop="1" thickBot="1" x14ac:dyDescent="0.3">
      <c r="A22" s="333"/>
      <c r="B22" s="360" t="s">
        <v>2</v>
      </c>
      <c r="C22" s="360"/>
      <c r="D22" s="113">
        <f>SUM(D11:D21)</f>
        <v>3065</v>
      </c>
      <c r="E22" s="358"/>
      <c r="F22" s="331"/>
      <c r="G22" s="365"/>
      <c r="H22" s="365"/>
      <c r="I22" s="365"/>
      <c r="J22" s="365"/>
      <c r="K22" s="431"/>
      <c r="L22" s="111"/>
    </row>
    <row r="23" spans="1:17" ht="22.5" customHeight="1" thickTop="1" thickBot="1" x14ac:dyDescent="0.3">
      <c r="A23" s="333"/>
      <c r="B23" s="369" t="s">
        <v>7</v>
      </c>
      <c r="C23" s="369"/>
      <c r="D23" s="369"/>
      <c r="E23" s="358"/>
      <c r="F23" s="331"/>
      <c r="G23" s="440" t="s">
        <v>3</v>
      </c>
      <c r="H23" s="440"/>
      <c r="I23" s="440"/>
      <c r="J23" s="249">
        <f>J20+J21</f>
        <v>1537.4423932973173</v>
      </c>
      <c r="K23" s="431"/>
    </row>
    <row r="24" spans="1:17" ht="15" customHeight="1" thickTop="1" thickBot="1" x14ac:dyDescent="0.3">
      <c r="A24" s="333"/>
      <c r="B24" s="352" t="s">
        <v>33</v>
      </c>
      <c r="C24" s="352"/>
      <c r="D24" s="353">
        <v>2</v>
      </c>
      <c r="E24" s="358"/>
      <c r="F24" s="331"/>
      <c r="G24" s="441"/>
      <c r="H24" s="441"/>
      <c r="I24" s="441"/>
      <c r="J24" s="441"/>
      <c r="K24" s="431"/>
      <c r="L24" s="114"/>
    </row>
    <row r="25" spans="1:17" ht="15" customHeight="1" thickTop="1" thickBot="1" x14ac:dyDescent="0.3">
      <c r="A25" s="333"/>
      <c r="B25" s="352"/>
      <c r="C25" s="352"/>
      <c r="D25" s="354"/>
      <c r="E25" s="358"/>
      <c r="F25" s="331"/>
      <c r="G25" s="370" t="s">
        <v>66</v>
      </c>
      <c r="H25" s="370"/>
      <c r="I25" s="371"/>
      <c r="J25" s="372">
        <f>((D22-J23)*J18)/(((1+J18)^((D24)*12))-1)</f>
        <v>62.436773555150253</v>
      </c>
      <c r="K25" s="431"/>
      <c r="L25" s="114"/>
    </row>
    <row r="26" spans="1:17" ht="17.25" customHeight="1" thickTop="1" x14ac:dyDescent="0.25">
      <c r="A26" s="333"/>
      <c r="B26" s="250"/>
      <c r="C26" s="250"/>
      <c r="D26" s="115"/>
      <c r="E26" s="358"/>
      <c r="F26" s="331"/>
      <c r="G26" s="370"/>
      <c r="H26" s="370"/>
      <c r="I26" s="371"/>
      <c r="J26" s="373"/>
      <c r="K26" s="431"/>
      <c r="L26" s="114"/>
    </row>
    <row r="27" spans="1:17" ht="15" customHeight="1" thickBot="1" x14ac:dyDescent="0.3">
      <c r="A27" s="333"/>
      <c r="B27" s="250"/>
      <c r="C27" s="250"/>
      <c r="D27" s="115"/>
      <c r="E27" s="358"/>
      <c r="F27" s="331"/>
      <c r="G27" s="370"/>
      <c r="H27" s="370"/>
      <c r="I27" s="371"/>
      <c r="J27" s="374"/>
      <c r="K27" s="431"/>
      <c r="L27" s="114"/>
    </row>
    <row r="28" spans="1:17" ht="15" customHeight="1" thickTop="1" x14ac:dyDescent="0.25">
      <c r="A28" s="333"/>
      <c r="B28" s="112"/>
      <c r="C28" s="112"/>
      <c r="D28" s="115"/>
      <c r="E28" s="358"/>
      <c r="F28" s="331"/>
      <c r="G28" s="122"/>
      <c r="H28" s="122"/>
      <c r="I28" s="122"/>
      <c r="J28" s="251"/>
      <c r="K28" s="431"/>
      <c r="L28" s="114"/>
    </row>
    <row r="29" spans="1:17" ht="15" customHeight="1" x14ac:dyDescent="0.25">
      <c r="A29" s="333"/>
      <c r="B29" s="379" t="s">
        <v>4</v>
      </c>
      <c r="C29" s="379"/>
      <c r="D29" s="379"/>
      <c r="E29" s="358"/>
      <c r="F29" s="380"/>
      <c r="G29" s="380"/>
      <c r="H29" s="380"/>
      <c r="I29" s="380"/>
      <c r="J29" s="380"/>
      <c r="K29" s="380"/>
      <c r="L29" s="114"/>
    </row>
    <row r="30" spans="1:17" ht="15" hidden="1" customHeight="1" x14ac:dyDescent="0.25">
      <c r="A30" s="333"/>
      <c r="B30" s="123"/>
      <c r="C30" s="123"/>
      <c r="D30" s="123"/>
      <c r="E30" s="358"/>
      <c r="F30" s="122"/>
      <c r="G30" s="122"/>
      <c r="H30" s="122"/>
      <c r="I30" s="122"/>
      <c r="J30" s="122"/>
      <c r="K30" s="122"/>
      <c r="L30" s="114"/>
    </row>
    <row r="31" spans="1:17" hidden="1" x14ac:dyDescent="0.25">
      <c r="A31" s="117"/>
      <c r="B31" s="123"/>
      <c r="C31" s="123"/>
      <c r="D31" s="123"/>
      <c r="E31" s="118"/>
      <c r="F31" s="122"/>
      <c r="G31" s="122"/>
      <c r="H31" s="122"/>
      <c r="I31" s="122"/>
      <c r="J31" s="122"/>
      <c r="K31" s="122"/>
      <c r="L31" s="114"/>
    </row>
    <row r="32" spans="1:17" hidden="1" x14ac:dyDescent="0.25">
      <c r="A32" s="119"/>
      <c r="B32" s="125"/>
      <c r="C32" s="123"/>
      <c r="D32" s="123"/>
      <c r="E32" s="118"/>
      <c r="F32" s="122"/>
      <c r="K32" s="122"/>
      <c r="L32" s="114"/>
    </row>
    <row r="33" spans="1:6" s="100" customFormat="1" hidden="1" x14ac:dyDescent="0.25">
      <c r="A33" s="119"/>
      <c r="B33" s="121"/>
      <c r="C33" s="119"/>
      <c r="D33" s="119"/>
      <c r="E33" s="118"/>
      <c r="F33" s="104" t="s">
        <v>3</v>
      </c>
    </row>
    <row r="34" spans="1:6" s="100" customFormat="1" ht="15" hidden="1" customHeight="1" x14ac:dyDescent="0.25">
      <c r="A34" s="119"/>
      <c r="B34" s="121"/>
      <c r="C34" s="119"/>
      <c r="D34" s="119"/>
      <c r="E34" s="118"/>
      <c r="F34" s="122"/>
    </row>
    <row r="35" spans="1:6" s="100" customFormat="1" hidden="1" x14ac:dyDescent="0.25">
      <c r="A35" s="121"/>
      <c r="B35" s="119"/>
      <c r="C35" s="119"/>
      <c r="D35" s="119"/>
      <c r="E35" s="119"/>
      <c r="F35" s="122"/>
    </row>
    <row r="36" spans="1:6" s="100" customFormat="1" hidden="1" x14ac:dyDescent="0.25">
      <c r="A36" s="121"/>
      <c r="B36" s="119"/>
      <c r="C36" s="119"/>
      <c r="D36" s="119"/>
      <c r="E36" s="119"/>
      <c r="F36" s="122"/>
    </row>
    <row r="37" spans="1:6" s="100" customFormat="1" hidden="1" x14ac:dyDescent="0.25">
      <c r="A37" s="119"/>
      <c r="B37" s="119"/>
      <c r="C37" s="119"/>
      <c r="D37" s="119"/>
      <c r="E37" s="119"/>
      <c r="F37" s="122"/>
    </row>
    <row r="38" spans="1:6" s="100" customFormat="1" hidden="1" x14ac:dyDescent="0.25">
      <c r="A38" s="119"/>
      <c r="B38" s="119"/>
      <c r="C38" s="119"/>
      <c r="D38" s="119"/>
      <c r="E38" s="119"/>
      <c r="F38" s="122"/>
    </row>
    <row r="39" spans="1:6" s="100" customFormat="1" hidden="1" x14ac:dyDescent="0.25">
      <c r="A39" s="119"/>
      <c r="B39" s="116"/>
      <c r="C39" s="116"/>
      <c r="D39" s="116"/>
      <c r="E39" s="119"/>
      <c r="F39" s="122"/>
    </row>
    <row r="40" spans="1:6" s="100" customFormat="1" hidden="1" x14ac:dyDescent="0.25">
      <c r="A40" s="119"/>
      <c r="B40" s="116"/>
      <c r="C40" s="116"/>
      <c r="D40" s="116"/>
      <c r="E40" s="119"/>
      <c r="F40" s="122"/>
    </row>
    <row r="41" spans="1:6" s="100" customFormat="1" hidden="1" x14ac:dyDescent="0.25">
      <c r="A41" s="124"/>
      <c r="B41" s="116"/>
      <c r="C41" s="116"/>
      <c r="D41" s="116"/>
      <c r="E41" s="119"/>
      <c r="F41" s="122"/>
    </row>
    <row r="42" spans="1:6" s="100" customFormat="1" hidden="1" x14ac:dyDescent="0.25">
      <c r="A42" s="124"/>
      <c r="B42" s="116"/>
      <c r="C42" s="116"/>
      <c r="D42" s="116"/>
      <c r="E42" s="119"/>
      <c r="F42" s="122"/>
    </row>
    <row r="43" spans="1:6" s="100" customFormat="1" hidden="1" x14ac:dyDescent="0.25">
      <c r="A43" s="124"/>
      <c r="B43" s="116"/>
      <c r="C43" s="116"/>
      <c r="D43" s="116"/>
      <c r="E43" s="116"/>
      <c r="F43" s="122"/>
    </row>
    <row r="44" spans="1:6" s="100" customFormat="1" hidden="1" x14ac:dyDescent="0.25">
      <c r="A44" s="124"/>
      <c r="B44" s="116"/>
      <c r="C44" s="116"/>
      <c r="D44" s="116"/>
      <c r="E44" s="116"/>
      <c r="F44" s="116"/>
    </row>
    <row r="45" spans="1:6" s="100" customFormat="1" hidden="1" x14ac:dyDescent="0.25">
      <c r="A45" s="124"/>
      <c r="B45" s="116"/>
      <c r="C45" s="116"/>
      <c r="D45" s="116"/>
      <c r="E45" s="116"/>
      <c r="F45" s="116"/>
    </row>
    <row r="46" spans="1:6" s="100" customFormat="1" hidden="1" x14ac:dyDescent="0.25">
      <c r="A46" s="124"/>
      <c r="B46" s="116"/>
      <c r="C46" s="116"/>
      <c r="D46" s="116"/>
      <c r="E46" s="116"/>
      <c r="F46" s="116"/>
    </row>
    <row r="47" spans="1:6" s="100" customFormat="1" hidden="1" x14ac:dyDescent="0.25">
      <c r="A47" s="124"/>
      <c r="B47" s="116"/>
      <c r="C47" s="116"/>
      <c r="D47" s="116"/>
      <c r="E47" s="116"/>
      <c r="F47" s="116"/>
    </row>
    <row r="48" spans="1:6" s="100" customFormat="1" hidden="1" x14ac:dyDescent="0.25">
      <c r="A48" s="124"/>
      <c r="B48" s="116"/>
      <c r="C48" s="116"/>
      <c r="D48" s="116"/>
      <c r="E48" s="116"/>
      <c r="F48" s="116"/>
    </row>
    <row r="49" s="100" customFormat="1" hidden="1" x14ac:dyDescent="0.25"/>
    <row r="50" s="100" customFormat="1" hidden="1" x14ac:dyDescent="0.25"/>
    <row r="51" s="100" customFormat="1" hidden="1" x14ac:dyDescent="0.25"/>
    <row r="52" s="100" customFormat="1" hidden="1" x14ac:dyDescent="0.25"/>
    <row r="53" s="100" customFormat="1" hidden="1" x14ac:dyDescent="0.25"/>
    <row r="54" s="100" customFormat="1" hidden="1" x14ac:dyDescent="0.25"/>
    <row r="55" s="100" customFormat="1" hidden="1" x14ac:dyDescent="0.25"/>
    <row r="56" s="100" customFormat="1" hidden="1" x14ac:dyDescent="0.25"/>
    <row r="57" s="100" customFormat="1" hidden="1" x14ac:dyDescent="0.25"/>
    <row r="58" s="100" customFormat="1" hidden="1" x14ac:dyDescent="0.25"/>
    <row r="59" s="100" customFormat="1" hidden="1" x14ac:dyDescent="0.25"/>
    <row r="60" s="100" customFormat="1" hidden="1" x14ac:dyDescent="0.25"/>
    <row r="61" s="100" customFormat="1" hidden="1" x14ac:dyDescent="0.25"/>
    <row r="62" s="100" customFormat="1" hidden="1" x14ac:dyDescent="0.25"/>
    <row r="63" s="100" customFormat="1" hidden="1" x14ac:dyDescent="0.25"/>
    <row r="64" s="100" customFormat="1" hidden="1" x14ac:dyDescent="0.25"/>
    <row r="65" s="100" customFormat="1" hidden="1" x14ac:dyDescent="0.25"/>
    <row r="66" s="100" customFormat="1" hidden="1" x14ac:dyDescent="0.25"/>
    <row r="67" s="100" customFormat="1" hidden="1" x14ac:dyDescent="0.25"/>
    <row r="68" s="100" customFormat="1" hidden="1" x14ac:dyDescent="0.25"/>
    <row r="69" s="100" customFormat="1" hidden="1" x14ac:dyDescent="0.25"/>
    <row r="70" s="100" customFormat="1" hidden="1" x14ac:dyDescent="0.25"/>
    <row r="71" s="100" customFormat="1" hidden="1" x14ac:dyDescent="0.25"/>
    <row r="72" s="100" customFormat="1" hidden="1" x14ac:dyDescent="0.25"/>
    <row r="73" s="100" customFormat="1" hidden="1" x14ac:dyDescent="0.25"/>
    <row r="74" s="100" customFormat="1" hidden="1" x14ac:dyDescent="0.25"/>
    <row r="75" s="100" customFormat="1" hidden="1" x14ac:dyDescent="0.25"/>
    <row r="76" s="100" customFormat="1" hidden="1" x14ac:dyDescent="0.25"/>
    <row r="77" s="100" customFormat="1" hidden="1" x14ac:dyDescent="0.25"/>
    <row r="78" s="100" customFormat="1" hidden="1" x14ac:dyDescent="0.25"/>
    <row r="79" s="100" customFormat="1" hidden="1" x14ac:dyDescent="0.25"/>
    <row r="80" s="100" customFormat="1" hidden="1" x14ac:dyDescent="0.25"/>
    <row r="81" s="100" customFormat="1" hidden="1" x14ac:dyDescent="0.25"/>
    <row r="82" s="100" customFormat="1" hidden="1" x14ac:dyDescent="0.25"/>
    <row r="83" s="100" customFormat="1" hidden="1" x14ac:dyDescent="0.25"/>
    <row r="84" s="100" customFormat="1" hidden="1" x14ac:dyDescent="0.25"/>
    <row r="85" s="100" customFormat="1" hidden="1" x14ac:dyDescent="0.25"/>
    <row r="86" s="100" customFormat="1" hidden="1" x14ac:dyDescent="0.25"/>
  </sheetData>
  <mergeCells count="46">
    <mergeCell ref="B29:D29"/>
    <mergeCell ref="F29:K29"/>
    <mergeCell ref="B21:C21"/>
    <mergeCell ref="G21:I21"/>
    <mergeCell ref="B22:C22"/>
    <mergeCell ref="G22:J22"/>
    <mergeCell ref="B23:D23"/>
    <mergeCell ref="G23:I23"/>
    <mergeCell ref="B24:C25"/>
    <mergeCell ref="D24:D25"/>
    <mergeCell ref="G24:J24"/>
    <mergeCell ref="G25:I27"/>
    <mergeCell ref="J25:J27"/>
    <mergeCell ref="B18:C18"/>
    <mergeCell ref="G18:I18"/>
    <mergeCell ref="B19:C19"/>
    <mergeCell ref="G19:J19"/>
    <mergeCell ref="B20:C20"/>
    <mergeCell ref="G20:I20"/>
    <mergeCell ref="B14:C14"/>
    <mergeCell ref="G14:I14"/>
    <mergeCell ref="B15:C15"/>
    <mergeCell ref="G15:I15"/>
    <mergeCell ref="B16:C16"/>
    <mergeCell ref="G16:J16"/>
    <mergeCell ref="A1:K2"/>
    <mergeCell ref="A3:K5"/>
    <mergeCell ref="A6:K7"/>
    <mergeCell ref="A8:E8"/>
    <mergeCell ref="F8:K8"/>
    <mergeCell ref="A9:E9"/>
    <mergeCell ref="F9:J9"/>
    <mergeCell ref="K9:K28"/>
    <mergeCell ref="A10:A30"/>
    <mergeCell ref="B10:D10"/>
    <mergeCell ref="B17:C17"/>
    <mergeCell ref="H17:I17"/>
    <mergeCell ref="E10:E30"/>
    <mergeCell ref="F10:F28"/>
    <mergeCell ref="G10:J10"/>
    <mergeCell ref="B11:C11"/>
    <mergeCell ref="G11:I11"/>
    <mergeCell ref="B12:C12"/>
    <mergeCell ref="G12:J12"/>
    <mergeCell ref="B13:C13"/>
    <mergeCell ref="H13:I13"/>
  </mergeCells>
  <hyperlinks>
    <hyperlink ref="G15:I15" r:id="rId1" display="Current Tax Free Savings Account"/>
    <hyperlink ref="G21:I21" r:id="rId2" display="Current Tax Free Savings Account"/>
  </hyperlinks>
  <pageMargins left="0.7" right="0.7" top="0.75" bottom="0.75" header="0.3" footer="0.3"/>
  <customProperties>
    <customPr name="SSC_SHEET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 Calculator</vt:lpstr>
      <vt:lpstr>School Calculator</vt:lpstr>
      <vt:lpstr>Retirement Calculator</vt:lpstr>
      <vt:lpstr>Disability Calculator</vt:lpstr>
      <vt:lpstr>Critical Ill &amp; Life Calculator</vt:lpstr>
      <vt:lpstr>Budget</vt:lpstr>
      <vt:lpstr>House Down Payment</vt:lpstr>
      <vt:lpstr>Vacation 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Crosser</dc:creator>
  <cp:lastModifiedBy>John</cp:lastModifiedBy>
  <cp:lastPrinted>2017-03-23T23:41:58Z</cp:lastPrinted>
  <dcterms:created xsi:type="dcterms:W3CDTF">2017-03-20T22:09:43Z</dcterms:created>
  <dcterms:modified xsi:type="dcterms:W3CDTF">2020-11-03T20:23:13Z</dcterms:modified>
</cp:coreProperties>
</file>